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456" windowWidth="26900" windowHeight="159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<sst xmlns="http://schemas.openxmlformats.org/spreadsheetml/2006/main" count="32" uniqueCount="30">
  <si>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Orbit</t>
  </si>
  <si>
    <t>ATS X</t>
  </si>
  <si>
    <t>ATS Y</t>
  </si>
  <si>
    <t>ATS Z</t>
  </si>
  <si>
    <t>Goat X</t>
  </si>
  <si>
    <t>Goat Y</t>
  </si>
  <si>
    <t>Goat Z</t>
  </si>
  <si>
    <t>Norm ATS X</t>
  </si>
  <si>
    <t>Norm ATS Y</t>
  </si>
  <si>
    <t>Norm ATS Z</t>
  </si>
  <si>
    <t>Norm Goat X</t>
  </si>
  <si>
    <t>Norm Goat Y</t>
  </si>
  <si>
    <t>Norm Goat Z</t>
  </si>
  <si>
    <t>Dot</t>
  </si>
  <si>
    <t>Arc Cos</t>
  </si>
  <si>
    <t>Cross X</t>
  </si>
  <si>
    <t>Cross Y</t>
  </si>
  <si>
    <t>Cross Z</t>
  </si>
  <si>
    <t>mag(Cross)</t>
  </si>
  <si>
    <t>ArcSin</t>
  </si>
  <si>
    <t>Diff x - .</t>
  </si>
  <si>
    <t>Max error</t>
  </si>
  <si>
    <t>Deg</t>
  </si>
  <si>
    <t xml:space="preserve">Min Error </t>
  </si>
  <si>
    <t>avg</t>
  </si>
  <si>
    <t>Mag ATS</t>
  </si>
  <si>
    <t>Mag Goat</t>
  </si>
  <si>
    <t>ATS-Goat X</t>
  </si>
  <si>
    <t>ATS-Goat Y</t>
  </si>
  <si>
    <t>ATS-Goat 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</si>
</sst>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5"/>
      <name val="Verdana"/>
      <family val="0"/>
    </font>
    <font>
      <b/>
      <sz val="12"/>
      <name val="Verdana"/>
      <family val="0"/>
    </font>
    <font>
      <b/>
      <sz val="8.5"/>
      <name val="Verdana"/>
      <family val="0"/>
    </font>
    <font>
      <b/>
      <sz val="14"/>
      <name val="Verdana"/>
      <family val="0"/>
    </font>
    <font>
      <sz val="9.5"/>
      <name val="Verdana"/>
      <family val="0"/>
    </font>
    <font>
      <b/>
      <sz val="13.25"/>
      <name val="Verdana"/>
      <family val="0"/>
    </font>
    <font>
      <b/>
      <sz val="9.5"/>
      <name val="Verdana"/>
      <family val="0"/>
    </font>
    <font>
      <b/>
      <sz val="13.5"/>
      <name val="Verdana"/>
      <family val="0"/>
    </font>
    <font>
      <sz val="10.25"/>
      <name val="Verdana"/>
      <family val="0"/>
    </font>
    <font>
      <b/>
      <sz val="14.25"/>
      <name val="Verdana"/>
      <family val="0"/>
    </font>
    <font>
      <b/>
      <sz val="10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Histogram of Pointing errors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Sheet1!$T$43:$AA$43</c:f>
              <c:numCache/>
            </c:numRef>
          </c:cat>
          <c:val>
            <c:numRef>
              <c:f>Sheet1!$T$44:$AA$44</c:f>
              <c:numCache/>
            </c:numRef>
          </c:val>
        </c:ser>
        <c:axId val="42739914"/>
        <c:axId val="49114907"/>
      </c:bar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Degrees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9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Pointing Error vs. Orbit Number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Sheet1!$R$1</c:f>
              <c:strCache>
                <c:ptCount val="1"/>
                <c:pt idx="0">
                  <c:v>Arc Cos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Sheet1!$A$2:$A$42</c:f>
              <c:numCache/>
            </c:numRef>
          </c:xVal>
          <c:yVal>
            <c:numRef>
              <c:f>Sheet1!$R$2:$R$42</c:f>
              <c:numCache/>
            </c:numRef>
          </c:yVal>
          <c:smooth val="0"/>
        </c:ser>
        <c:axId val="39380980"/>
        <c:axId val="18884501"/>
      </c:scatterChart>
      <c:valAx>
        <c:axId val="3938098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Orbit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4501"/>
        <c:crosses val="autoZero"/>
        <c:crossBetween val="midCat"/>
        <c:dispUnits/>
      </c:val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Pointing error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Verdana"/>
                <a:ea typeface="Verdana"/>
                <a:cs typeface="Verdana"/>
              </a:rPr>
              <a:t>Magnitudes of Cross Product Components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Sheet1!$AC$1</c:f>
              <c:strCache>
                <c:ptCount val="1"/>
                <c:pt idx="0">
                  <c:v>Cross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Sheet1!$A$2:$A$42</c:f>
              <c:numCache/>
            </c:numRef>
          </c:xVal>
          <c:yVal>
            <c:numRef>
              <c:f>Sheet1!$AC$2:$AC$42</c:f>
              <c:numCache/>
            </c:numRef>
          </c:yVal>
          <c:smooth val="1"/>
        </c:ser>
        <c:ser>
          <c:idx val="1"/>
          <c:order val="1"/>
          <c:tx>
            <c:strRef>
              <c:f>Sheet1!$AD$1</c:f>
              <c:strCache>
                <c:ptCount val="1"/>
                <c:pt idx="0">
                  <c:v>Cross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Sheet1!$A$2:$A$42</c:f>
              <c:numCache/>
            </c:numRef>
          </c:xVal>
          <c:yVal>
            <c:numRef>
              <c:f>Sheet1!$AD$2:$AD$42</c:f>
              <c:numCache/>
            </c:numRef>
          </c:yVal>
          <c:smooth val="1"/>
        </c:ser>
        <c:ser>
          <c:idx val="2"/>
          <c:order val="2"/>
          <c:tx>
            <c:strRef>
              <c:f>Sheet1!$AE$1</c:f>
              <c:strCache>
                <c:ptCount val="1"/>
                <c:pt idx="0">
                  <c:v>Cross 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Sheet1!$A$2:$A$42</c:f>
              <c:numCache/>
            </c:numRef>
          </c:xVal>
          <c:yVal>
            <c:numRef>
              <c:f>Sheet1!$AE$2:$AE$42</c:f>
              <c:numCache/>
            </c:numRef>
          </c:yVal>
          <c:smooth val="1"/>
        </c:ser>
        <c:axId val="35742782"/>
        <c:axId val="53249583"/>
      </c:scatterChart>
      <c:valAx>
        <c:axId val="35742782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Orbit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49583"/>
        <c:crosses val="autoZero"/>
        <c:crossBetween val="midCat"/>
        <c:dispUnits/>
      </c:valAx>
      <c:valAx>
        <c:axId val="53249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Cross Product Component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27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Verdana"/>
                <a:ea typeface="Verdana"/>
                <a:cs typeface="Verdana"/>
              </a:rPr>
              <a:t>Magnitudes of Commanded Vector Components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ATS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Sheet1!$A$2:$A$42</c:f>
              <c:numCache/>
            </c:numRef>
          </c:xVal>
          <c:yVal>
            <c:numRef>
              <c:f>Sheet1!$B$2:$B$42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ATS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Sheet1!$A$2:$A$42</c:f>
              <c:numCache/>
            </c:numRef>
          </c:xVal>
          <c:yVal>
            <c:numRef>
              <c:f>Sheet1!$C$2:$C$42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ATS 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Sheet1!$A$2:$A$42</c:f>
              <c:numCache/>
            </c:numRef>
          </c:xVal>
          <c:yVal>
            <c:numRef>
              <c:f>Sheet1!$D$2:$D$42</c:f>
              <c:numCache/>
            </c:numRef>
          </c:yVal>
          <c:smooth val="1"/>
        </c:ser>
        <c:axId val="9484200"/>
        <c:axId val="18248937"/>
      </c:scatterChart>
      <c:valAx>
        <c:axId val="948420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Orbit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8937"/>
        <c:crosses val="autoZero"/>
        <c:crossBetween val="midCat"/>
        <c:dispUnits/>
      </c:valAx>
      <c:valAx>
        <c:axId val="1824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Component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84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Error in pointing by component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Sheet1!$AK$1</c:f>
              <c:strCache>
                <c:ptCount val="1"/>
                <c:pt idx="0">
                  <c:v>ATS-Goat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Sheet1!$A$2:$A$42</c:f>
              <c:numCache/>
            </c:numRef>
          </c:xVal>
          <c:yVal>
            <c:numRef>
              <c:f>Sheet1!$AK$2:$AK$42</c:f>
              <c:numCache/>
            </c:numRef>
          </c:yVal>
          <c:smooth val="0"/>
        </c:ser>
        <c:ser>
          <c:idx val="1"/>
          <c:order val="1"/>
          <c:tx>
            <c:strRef>
              <c:f>Sheet1!$AL$1</c:f>
              <c:strCache>
                <c:ptCount val="1"/>
                <c:pt idx="0">
                  <c:v>ATS-Goat 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Sheet1!$A$2:$A$42</c:f>
              <c:numCache/>
            </c:numRef>
          </c:xVal>
          <c:yVal>
            <c:numRef>
              <c:f>Sheet1!$AL$2:$AL$42</c:f>
              <c:numCache/>
            </c:numRef>
          </c:yVal>
          <c:smooth val="0"/>
        </c:ser>
        <c:ser>
          <c:idx val="2"/>
          <c:order val="2"/>
          <c:tx>
            <c:strRef>
              <c:f>Sheet1!$AM$1</c:f>
              <c:strCache>
                <c:ptCount val="1"/>
                <c:pt idx="0">
                  <c:v>ATS-Goat 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Sheet1!$A$2:$A$42</c:f>
              <c:numCache/>
            </c:numRef>
          </c:xVal>
          <c:yVal>
            <c:numRef>
              <c:f>Sheet1!$AM$2:$AM$42</c:f>
              <c:numCache/>
            </c:numRef>
          </c:yVal>
          <c:smooth val="0"/>
        </c:ser>
        <c:axId val="30022706"/>
        <c:axId val="1768899"/>
      </c:scatterChart>
      <c:valAx>
        <c:axId val="30022706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Orbit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899"/>
        <c:crosses val="autoZero"/>
        <c:crossBetween val="midCat"/>
        <c:dispUnits/>
      </c:valAx>
      <c:valAx>
        <c:axId val="17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ATS component minus Goat Component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22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152400</xdr:rowOff>
    </xdr:from>
    <xdr:to>
      <xdr:col>18</xdr:col>
      <xdr:colOff>581025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9458325" y="962025"/>
        <a:ext cx="62103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3</xdr:row>
      <xdr:rowOff>0</xdr:rowOff>
    </xdr:from>
    <xdr:to>
      <xdr:col>10</xdr:col>
      <xdr:colOff>428625</xdr:colOff>
      <xdr:row>31</xdr:row>
      <xdr:rowOff>95250</xdr:rowOff>
    </xdr:to>
    <xdr:graphicFrame>
      <xdr:nvGraphicFramePr>
        <xdr:cNvPr id="2" name="Chart 3"/>
        <xdr:cNvGraphicFramePr/>
      </xdr:nvGraphicFramePr>
      <xdr:xfrm>
        <a:off x="1504950" y="485775"/>
        <a:ext cx="73056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180975</xdr:colOff>
      <xdr:row>7</xdr:row>
      <xdr:rowOff>0</xdr:rowOff>
    </xdr:from>
    <xdr:to>
      <xdr:col>35</xdr:col>
      <xdr:colOff>180975</xdr:colOff>
      <xdr:row>35</xdr:row>
      <xdr:rowOff>95250</xdr:rowOff>
    </xdr:to>
    <xdr:graphicFrame>
      <xdr:nvGraphicFramePr>
        <xdr:cNvPr id="3" name="Chart 4"/>
        <xdr:cNvGraphicFramePr/>
      </xdr:nvGraphicFramePr>
      <xdr:xfrm>
        <a:off x="17373600" y="1133475"/>
        <a:ext cx="696277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180975</xdr:colOff>
      <xdr:row>35</xdr:row>
      <xdr:rowOff>66675</xdr:rowOff>
    </xdr:from>
    <xdr:to>
      <xdr:col>35</xdr:col>
      <xdr:colOff>76200</xdr:colOff>
      <xdr:row>64</xdr:row>
      <xdr:rowOff>0</xdr:rowOff>
    </xdr:to>
    <xdr:graphicFrame>
      <xdr:nvGraphicFramePr>
        <xdr:cNvPr id="4" name="Chart 5"/>
        <xdr:cNvGraphicFramePr/>
      </xdr:nvGraphicFramePr>
      <xdr:xfrm>
        <a:off x="17373600" y="5734050"/>
        <a:ext cx="685800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190500</xdr:colOff>
      <xdr:row>14</xdr:row>
      <xdr:rowOff>66675</xdr:rowOff>
    </xdr:from>
    <xdr:to>
      <xdr:col>45</xdr:col>
      <xdr:colOff>66675</xdr:colOff>
      <xdr:row>51</xdr:row>
      <xdr:rowOff>114300</xdr:rowOff>
    </xdr:to>
    <xdr:graphicFrame>
      <xdr:nvGraphicFramePr>
        <xdr:cNvPr id="5" name="Chart 6"/>
        <xdr:cNvGraphicFramePr/>
      </xdr:nvGraphicFramePr>
      <xdr:xfrm>
        <a:off x="25184100" y="2333625"/>
        <a:ext cx="7419975" cy="603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workbookViewId="0" topLeftCell="AB6">
      <selection activeCell="AK1" activeCellId="1" sqref="A1:A42 AK1:AM42"/>
    </sheetView>
  </sheetViews>
  <sheetFormatPr defaultColWidth="11.00390625" defaultRowHeight="12.75"/>
  <cols>
    <col min="20" max="27" width="2.375" style="0" customWidth="1"/>
    <col min="34" max="34" width="12.00390625" style="0" bestFit="1" customWidth="1"/>
  </cols>
  <sheetData>
    <row r="1" spans="1:3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7</v>
      </c>
      <c r="J1" s="1" t="s">
        <v>8</v>
      </c>
      <c r="K1" s="1" t="s">
        <v>9</v>
      </c>
      <c r="L1" s="1" t="s">
        <v>25</v>
      </c>
      <c r="M1" s="1" t="s">
        <v>10</v>
      </c>
      <c r="N1" s="1" t="s">
        <v>11</v>
      </c>
      <c r="O1" s="1" t="s">
        <v>12</v>
      </c>
      <c r="P1" s="1" t="s">
        <v>26</v>
      </c>
      <c r="Q1" s="1" t="s">
        <v>13</v>
      </c>
      <c r="R1" s="1" t="s">
        <v>14</v>
      </c>
      <c r="S1" s="1"/>
      <c r="T1" s="1"/>
      <c r="U1" s="1"/>
      <c r="V1" s="1"/>
      <c r="W1" s="1"/>
      <c r="AC1" s="1" t="s">
        <v>15</v>
      </c>
      <c r="AD1" s="1" t="s">
        <v>16</v>
      </c>
      <c r="AE1" s="1" t="s">
        <v>17</v>
      </c>
      <c r="AF1" s="1" t="s">
        <v>18</v>
      </c>
      <c r="AG1" s="1" t="s">
        <v>19</v>
      </c>
      <c r="AH1" s="1" t="s">
        <v>20</v>
      </c>
      <c r="AK1" s="1" t="s">
        <v>27</v>
      </c>
      <c r="AL1" s="1" t="s">
        <v>28</v>
      </c>
      <c r="AM1" s="1" t="s">
        <v>29</v>
      </c>
    </row>
    <row r="2" spans="1:39" ht="12.75">
      <c r="A2">
        <v>36</v>
      </c>
      <c r="B2">
        <v>-0.454436831662916</v>
      </c>
      <c r="C2">
        <v>0.817354310660743</v>
      </c>
      <c r="D2">
        <v>0.354145587114212</v>
      </c>
      <c r="E2">
        <v>-0.453129</v>
      </c>
      <c r="F2">
        <v>0.81261</v>
      </c>
      <c r="G2">
        <v>0.366523</v>
      </c>
      <c r="I2">
        <f>B2/SQRT($B2^2+$C2^2+$D2^2)</f>
        <v>-0.4544368316629165</v>
      </c>
      <c r="J2">
        <f>C2/SQRT($B2^2+$C2^2+$D2^2)</f>
        <v>0.8173543106607439</v>
      </c>
      <c r="K2">
        <f>D2/SQRT($B2^2+$C2^2+$D2^2)</f>
        <v>0.3541455871142124</v>
      </c>
      <c r="L2">
        <f>SQRT(I2^2+J2^2+K2^2)</f>
        <v>1</v>
      </c>
      <c r="M2">
        <f>E2/SQRT($E2^2+$F2^2+$G2^2)</f>
        <v>-0.45312899722005356</v>
      </c>
      <c r="N2">
        <f>F2/SQRT($E2^2+$F2^2+$G2^2)</f>
        <v>0.8126099950146377</v>
      </c>
      <c r="O2">
        <f>G2/SQRT($E2^2+$F2^2+$G2^2)</f>
        <v>0.36652299775138136</v>
      </c>
      <c r="P2">
        <f>SQRT(M2^2+N2^2+O2^2)</f>
        <v>1</v>
      </c>
      <c r="Q2">
        <f>I2*M2+J2*N2+K2*O2</f>
        <v>0.9999112903720195</v>
      </c>
      <c r="R2">
        <f>(180/PI())*ACOS(Q2)</f>
        <v>0.7631786629114349</v>
      </c>
      <c r="T2">
        <f>IF(AND(($R2&gt;0.5),($R2&lt;=0.55)),1,0)</f>
        <v>0</v>
      </c>
      <c r="U2">
        <f>IF(AND(($R2&gt;0.55),($R2&lt;=0.6)),1,0)</f>
        <v>0</v>
      </c>
      <c r="V2">
        <f>IF(AND(($R2&gt;0.6),($R2&lt;=0.65)),1,0)</f>
        <v>0</v>
      </c>
      <c r="W2">
        <f>IF(AND(($R2&gt;0.65),($R2&lt;=0.7)),1,0)</f>
        <v>0</v>
      </c>
      <c r="X2">
        <f>IF(AND(($R2&gt;0.7),($R2&lt;=0.75)),1,0)</f>
        <v>0</v>
      </c>
      <c r="Y2">
        <f>IF(AND(($R2&gt;0.75),($R2&lt;=0.8)),1,0)</f>
        <v>1</v>
      </c>
      <c r="Z2">
        <f>IF(AND(($R2&gt;0.8),($R2&lt;=0.85)),1,0)</f>
        <v>0</v>
      </c>
      <c r="AA2">
        <f>IF(AND(($R2&gt;0.85),($R2&lt;=0.9)),1,0)</f>
        <v>0</v>
      </c>
      <c r="AC2">
        <f>J2*O2-K2*N2</f>
        <v>0.011796908389053617</v>
      </c>
      <c r="AD2">
        <f>K2*M2-I2*O2</f>
        <v>0.006087915070761812</v>
      </c>
      <c r="AE2">
        <f>I2*N2-J2*M2</f>
        <v>0.0010870276511206756</v>
      </c>
      <c r="AF2">
        <f>SQRT(AC2^2+AD2^2+AE2^2)</f>
        <v>0.013319586576273055</v>
      </c>
      <c r="AG2">
        <f>(180/PI())*ASIN(AF2)</f>
        <v>0.7631786629114392</v>
      </c>
      <c r="AH2">
        <f>AG2-R2</f>
        <v>4.3298697960381105E-15</v>
      </c>
      <c r="AK2">
        <f>I2-M2</f>
        <v>-0.0013078344428629207</v>
      </c>
      <c r="AL2">
        <f>J2-N2</f>
        <v>0.004744315646106223</v>
      </c>
      <c r="AM2">
        <f>K2-O2</f>
        <v>-0.012377410637168962</v>
      </c>
    </row>
    <row r="3" spans="1:39" ht="12.75">
      <c r="A3">
        <v>39</v>
      </c>
      <c r="B3">
        <v>-0.663282907159263</v>
      </c>
      <c r="C3">
        <v>0.686683777585763</v>
      </c>
      <c r="D3">
        <v>0.297525082423148</v>
      </c>
      <c r="E3">
        <v>-0.661606</v>
      </c>
      <c r="F3">
        <v>0.683529</v>
      </c>
      <c r="G3">
        <v>0.308327</v>
      </c>
      <c r="I3">
        <f aca="true" t="shared" si="0" ref="I3:I42">B3/SQRT($B3^2+$C3^2+$D3^2)</f>
        <v>-0.6632829071592635</v>
      </c>
      <c r="J3">
        <f aca="true" t="shared" si="1" ref="J3:J42">C3/SQRT($B3^2+$C3^2+$D3^2)</f>
        <v>0.6866837775857636</v>
      </c>
      <c r="K3">
        <f aca="true" t="shared" si="2" ref="K3:K42">D3/SQRT($B3^2+$C3^2+$D3^2)</f>
        <v>0.2975250824231483</v>
      </c>
      <c r="L3">
        <f aca="true" t="shared" si="3" ref="L3:L42">SQRT(I3^2+J3^2+K3^2)</f>
        <v>0.9999999999999999</v>
      </c>
      <c r="M3">
        <f aca="true" t="shared" si="4" ref="M3:M42">E3/SQRT($E3^2+$F3^2+$G3^2)</f>
        <v>-0.6616060224926202</v>
      </c>
      <c r="N3">
        <f aca="true" t="shared" si="5" ref="N3:N42">F3/SQRT($E3^2+$F3^2+$G3^2)</f>
        <v>0.6835290232379365</v>
      </c>
      <c r="O3">
        <f aca="true" t="shared" si="6" ref="O3:O42">G3/SQRT($E3^2+$F3^2+$G3^2)</f>
        <v>0.3083270104821935</v>
      </c>
      <c r="P3">
        <f aca="true" t="shared" si="7" ref="P3:P42">SQRT(M3^2+N3^2+O3^2)</f>
        <v>0.9999999999999999</v>
      </c>
      <c r="Q3">
        <f aca="true" t="shared" si="8" ref="Q3:Q42">I3*M3+J3*N3+K3*O3</f>
        <v>0.9999352769665132</v>
      </c>
      <c r="R3">
        <f aca="true" t="shared" si="9" ref="R3:R42">(180/PI())*ACOS(Q3)</f>
        <v>0.6518826234023143</v>
      </c>
      <c r="T3">
        <f aca="true" t="shared" si="10" ref="T3:T42">IF(AND(($R3&gt;0.5),($R3&lt;=0.55)),1,0)</f>
        <v>0</v>
      </c>
      <c r="U3">
        <f aca="true" t="shared" si="11" ref="U3:U42">IF(AND(($R3&gt;0.55),($R3&lt;=0.6)),1,0)</f>
        <v>0</v>
      </c>
      <c r="V3">
        <f aca="true" t="shared" si="12" ref="V3:V42">IF(AND(($R3&gt;0.6),($R3&lt;=0.65)),1,0)</f>
        <v>0</v>
      </c>
      <c r="W3">
        <f aca="true" t="shared" si="13" ref="W3:W42">IF(AND(($R3&gt;0.65),($R3&lt;=0.7)),1,0)</f>
        <v>1</v>
      </c>
      <c r="X3">
        <f aca="true" t="shared" si="14" ref="X3:X42">IF(AND(($R3&gt;0.7),($R3&lt;=0.75)),1,0)</f>
        <v>0</v>
      </c>
      <c r="Y3">
        <f aca="true" t="shared" si="15" ref="Y3:Y42">IF(AND(($R3&gt;0.75),($R3&lt;=0.8)),1,0)</f>
        <v>0</v>
      </c>
      <c r="Z3">
        <f aca="true" t="shared" si="16" ref="Z3:Z42">IF(AND(($R3&gt;0.8),($R3&lt;=0.85)),1,0)</f>
        <v>0</v>
      </c>
      <c r="AA3">
        <f aca="true" t="shared" si="17" ref="AA3:AA42">IF(AND(($R3&gt;0.85),($R3&lt;=0.9)),1,0)</f>
        <v>0</v>
      </c>
      <c r="AC3">
        <f aca="true" t="shared" si="18" ref="AC3:AC42">J3*O3-K3*N3</f>
        <v>0.008356127312156875</v>
      </c>
      <c r="AD3">
        <f aca="true" t="shared" si="19" ref="AD3:AD42">K3*M3-I3*O3</f>
        <v>0.007663649494585895</v>
      </c>
      <c r="AE3">
        <f aca="true" t="shared" si="20" ref="AE3:AE42">I3*N3-J3*M3</f>
        <v>0.0009410051377338191</v>
      </c>
      <c r="AF3">
        <f aca="true" t="shared" si="21" ref="AF3:AF42">SQRT(AC3^2+AD3^2+AE3^2)</f>
        <v>0.011377252651764492</v>
      </c>
      <c r="AG3">
        <f aca="true" t="shared" si="22" ref="AG3:AG42">(180/PI())*ASIN(AF3)</f>
        <v>0.6518826234011024</v>
      </c>
      <c r="AH3">
        <f aca="true" t="shared" si="23" ref="AH3:AH42">AG3-R3</f>
        <v>-1.2119194536808209E-12</v>
      </c>
      <c r="AK3">
        <f aca="true" t="shared" si="24" ref="AK3:AK42">I3-M3</f>
        <v>-0.0016768846666432857</v>
      </c>
      <c r="AL3">
        <f aca="true" t="shared" si="25" ref="AL3:AL42">J3-N3</f>
        <v>0.0031547543478270823</v>
      </c>
      <c r="AM3">
        <f aca="true" t="shared" si="26" ref="AM3:AM42">K3-O3</f>
        <v>-0.01080192805904523</v>
      </c>
    </row>
    <row r="4" spans="1:39" ht="12.75">
      <c r="A4">
        <v>42</v>
      </c>
      <c r="B4">
        <v>-0.897224924326685</v>
      </c>
      <c r="C4">
        <v>0.405177945015792</v>
      </c>
      <c r="D4">
        <v>0.17555132594131</v>
      </c>
      <c r="E4">
        <v>-0.896831</v>
      </c>
      <c r="F4">
        <v>0.400346</v>
      </c>
      <c r="G4">
        <v>0.188194</v>
      </c>
      <c r="I4">
        <f t="shared" si="0"/>
        <v>-0.897224924326686</v>
      </c>
      <c r="J4">
        <f t="shared" si="1"/>
        <v>0.40517794501579246</v>
      </c>
      <c r="K4">
        <f t="shared" si="2"/>
        <v>0.1755513259413102</v>
      </c>
      <c r="L4">
        <f t="shared" si="3"/>
        <v>1</v>
      </c>
      <c r="M4">
        <f t="shared" si="4"/>
        <v>-0.8968311148334022</v>
      </c>
      <c r="N4">
        <f t="shared" si="5"/>
        <v>0.40034605126171285</v>
      </c>
      <c r="O4">
        <f t="shared" si="6"/>
        <v>0.18819402409702304</v>
      </c>
      <c r="P4">
        <f t="shared" si="7"/>
        <v>0.9999999999999999</v>
      </c>
      <c r="Q4">
        <f t="shared" si="8"/>
        <v>0.9999083299500878</v>
      </c>
      <c r="R4">
        <f t="shared" si="9"/>
        <v>0.7758087649131765</v>
      </c>
      <c r="T4">
        <f t="shared" si="10"/>
        <v>0</v>
      </c>
      <c r="U4">
        <f t="shared" si="11"/>
        <v>0</v>
      </c>
      <c r="V4">
        <f t="shared" si="12"/>
        <v>0</v>
      </c>
      <c r="W4">
        <f t="shared" si="13"/>
        <v>0</v>
      </c>
      <c r="X4">
        <f t="shared" si="14"/>
        <v>0</v>
      </c>
      <c r="Y4">
        <f t="shared" si="15"/>
        <v>1</v>
      </c>
      <c r="Z4">
        <f t="shared" si="16"/>
        <v>0</v>
      </c>
      <c r="AA4">
        <f t="shared" si="17"/>
        <v>0</v>
      </c>
      <c r="AC4">
        <f t="shared" si="18"/>
        <v>0.005970787813522879</v>
      </c>
      <c r="AD4">
        <f t="shared" si="19"/>
        <v>0.011412477674758836</v>
      </c>
      <c r="AE4">
        <f t="shared" si="20"/>
        <v>0.004175732586642222</v>
      </c>
      <c r="AF4">
        <f t="shared" si="21"/>
        <v>0.013540003560787122</v>
      </c>
      <c r="AG4">
        <f t="shared" si="22"/>
        <v>0.7758087649128218</v>
      </c>
      <c r="AH4">
        <f t="shared" si="23"/>
        <v>-3.547162563677375E-13</v>
      </c>
      <c r="AK4">
        <f t="shared" si="24"/>
        <v>-0.0003938094932838254</v>
      </c>
      <c r="AL4">
        <f t="shared" si="25"/>
        <v>0.004831893754079608</v>
      </c>
      <c r="AM4">
        <f t="shared" si="26"/>
        <v>-0.01264269815571284</v>
      </c>
    </row>
    <row r="5" spans="1:39" ht="12.75">
      <c r="A5">
        <v>43</v>
      </c>
      <c r="B5">
        <v>-0.94632735021881</v>
      </c>
      <c r="C5">
        <v>0.296574406896237</v>
      </c>
      <c r="D5">
        <v>0.128484113422596</v>
      </c>
      <c r="E5">
        <v>-0.944959</v>
      </c>
      <c r="F5">
        <v>0.296121</v>
      </c>
      <c r="G5">
        <v>0.139159</v>
      </c>
      <c r="I5">
        <f t="shared" si="0"/>
        <v>-0.9463273502188102</v>
      </c>
      <c r="J5">
        <f t="shared" si="1"/>
        <v>0.29657440689623704</v>
      </c>
      <c r="K5">
        <f t="shared" si="2"/>
        <v>0.12848411342259602</v>
      </c>
      <c r="L5">
        <f t="shared" si="3"/>
        <v>1</v>
      </c>
      <c r="M5">
        <f t="shared" si="4"/>
        <v>-0.94495881781054</v>
      </c>
      <c r="N5">
        <f t="shared" si="5"/>
        <v>0.29612094290744356</v>
      </c>
      <c r="O5">
        <f t="shared" si="6"/>
        <v>0.13915897316994383</v>
      </c>
      <c r="P5">
        <f t="shared" si="7"/>
        <v>1</v>
      </c>
      <c r="Q5">
        <f t="shared" si="8"/>
        <v>0.9999419844294164</v>
      </c>
      <c r="R5">
        <f t="shared" si="9"/>
        <v>0.6171802412396978</v>
      </c>
      <c r="T5">
        <f t="shared" si="10"/>
        <v>0</v>
      </c>
      <c r="U5">
        <f t="shared" si="11"/>
        <v>0</v>
      </c>
      <c r="V5">
        <f t="shared" si="12"/>
        <v>1</v>
      </c>
      <c r="W5">
        <f t="shared" si="13"/>
        <v>0</v>
      </c>
      <c r="X5">
        <f t="shared" si="14"/>
        <v>0</v>
      </c>
      <c r="Y5">
        <f t="shared" si="15"/>
        <v>0</v>
      </c>
      <c r="Z5">
        <f t="shared" si="16"/>
        <v>0</v>
      </c>
      <c r="AA5">
        <f t="shared" si="17"/>
        <v>0</v>
      </c>
      <c r="AC5">
        <f t="shared" si="18"/>
        <v>0.0032241531168393997</v>
      </c>
      <c r="AD5">
        <f t="shared" si="19"/>
        <v>0.010277746411831754</v>
      </c>
      <c r="AE5">
        <f t="shared" si="20"/>
        <v>2.325368763356206E-05</v>
      </c>
      <c r="AF5">
        <f t="shared" si="21"/>
        <v>0.010771618975842688</v>
      </c>
      <c r="AG5">
        <f t="shared" si="22"/>
        <v>0.6171802412395955</v>
      </c>
      <c r="AH5">
        <f t="shared" si="23"/>
        <v>-1.0236256287043943E-13</v>
      </c>
      <c r="AK5">
        <f t="shared" si="24"/>
        <v>-0.0013685324082701733</v>
      </c>
      <c r="AL5">
        <f t="shared" si="25"/>
        <v>0.0004534639887934788</v>
      </c>
      <c r="AM5">
        <f t="shared" si="26"/>
        <v>-0.010674859747347804</v>
      </c>
    </row>
    <row r="6" spans="1:39" ht="12.75">
      <c r="A6">
        <v>44</v>
      </c>
      <c r="B6">
        <v>-0.980119753147335</v>
      </c>
      <c r="C6">
        <v>0.182065974432677</v>
      </c>
      <c r="D6">
        <v>0.0788495430822871</v>
      </c>
      <c r="E6">
        <v>-0.979529</v>
      </c>
      <c r="F6">
        <v>0.179333</v>
      </c>
      <c r="G6">
        <v>0.091453</v>
      </c>
      <c r="I6">
        <f t="shared" si="0"/>
        <v>-0.9801197531473358</v>
      </c>
      <c r="J6">
        <f t="shared" si="1"/>
        <v>0.18206597443267714</v>
      </c>
      <c r="K6">
        <f t="shared" si="2"/>
        <v>0.07884954308228716</v>
      </c>
      <c r="L6">
        <f t="shared" si="3"/>
        <v>1</v>
      </c>
      <c r="M6">
        <f t="shared" si="4"/>
        <v>-0.9795284916547202</v>
      </c>
      <c r="N6">
        <f t="shared" si="5"/>
        <v>0.17933290693171508</v>
      </c>
      <c r="O6">
        <f t="shared" si="6"/>
        <v>0.09145295253871925</v>
      </c>
      <c r="P6">
        <f t="shared" si="7"/>
        <v>0.9999999999999998</v>
      </c>
      <c r="Q6">
        <f t="shared" si="8"/>
        <v>0.999916667410978</v>
      </c>
      <c r="R6">
        <f t="shared" si="9"/>
        <v>0.739687166260762</v>
      </c>
      <c r="T6">
        <f t="shared" si="10"/>
        <v>0</v>
      </c>
      <c r="U6">
        <f t="shared" si="11"/>
        <v>0</v>
      </c>
      <c r="V6">
        <f t="shared" si="12"/>
        <v>0</v>
      </c>
      <c r="W6">
        <f t="shared" si="13"/>
        <v>0</v>
      </c>
      <c r="X6">
        <f t="shared" si="14"/>
        <v>1</v>
      </c>
      <c r="Y6">
        <f t="shared" si="15"/>
        <v>0</v>
      </c>
      <c r="Z6">
        <f t="shared" si="16"/>
        <v>0</v>
      </c>
      <c r="AA6">
        <f t="shared" si="17"/>
        <v>0</v>
      </c>
      <c r="AC6">
        <f t="shared" si="18"/>
        <v>0.0025101531475232326</v>
      </c>
      <c r="AD6">
        <f t="shared" si="19"/>
        <v>0.012399471263787917</v>
      </c>
      <c r="AE6">
        <f t="shared" si="20"/>
        <v>0.0025710848445803514</v>
      </c>
      <c r="AF6">
        <f t="shared" si="21"/>
        <v>0.012909617876744217</v>
      </c>
      <c r="AG6">
        <f t="shared" si="22"/>
        <v>0.7396871662604424</v>
      </c>
      <c r="AH6">
        <f t="shared" si="23"/>
        <v>-3.1963320878958257E-13</v>
      </c>
      <c r="AK6">
        <f t="shared" si="24"/>
        <v>-0.000591261492615569</v>
      </c>
      <c r="AL6">
        <f t="shared" si="25"/>
        <v>0.0027330675009620553</v>
      </c>
      <c r="AM6">
        <f t="shared" si="26"/>
        <v>-0.012603409456432096</v>
      </c>
    </row>
    <row r="7" spans="1:39" ht="12.75">
      <c r="A7">
        <v>45</v>
      </c>
      <c r="B7">
        <v>-0.997575955748926</v>
      </c>
      <c r="C7">
        <v>0.0638743487168722</v>
      </c>
      <c r="D7">
        <v>0.0276094202693832</v>
      </c>
      <c r="E7">
        <v>-0.997427</v>
      </c>
      <c r="F7">
        <v>0.061338</v>
      </c>
      <c r="G7">
        <v>0.037109</v>
      </c>
      <c r="I7">
        <f t="shared" si="0"/>
        <v>-0.9975759557489264</v>
      </c>
      <c r="J7">
        <f t="shared" si="1"/>
        <v>0.06387434871687223</v>
      </c>
      <c r="K7">
        <f t="shared" si="2"/>
        <v>0.027609420269383213</v>
      </c>
      <c r="L7">
        <f t="shared" si="3"/>
        <v>1</v>
      </c>
      <c r="M7">
        <f t="shared" si="4"/>
        <v>-0.9974269758353369</v>
      </c>
      <c r="N7">
        <f t="shared" si="5"/>
        <v>0.06133799851396432</v>
      </c>
      <c r="O7">
        <f t="shared" si="6"/>
        <v>0.03710899910096029</v>
      </c>
      <c r="P7">
        <f t="shared" si="7"/>
        <v>1</v>
      </c>
      <c r="Q7">
        <f t="shared" si="8"/>
        <v>0.9999516513673281</v>
      </c>
      <c r="R7">
        <f t="shared" si="9"/>
        <v>0.5634189867979102</v>
      </c>
      <c r="T7">
        <f t="shared" si="10"/>
        <v>0</v>
      </c>
      <c r="U7">
        <f t="shared" si="11"/>
        <v>1</v>
      </c>
      <c r="V7">
        <f t="shared" si="12"/>
        <v>0</v>
      </c>
      <c r="W7">
        <f t="shared" si="13"/>
        <v>0</v>
      </c>
      <c r="X7">
        <f t="shared" si="14"/>
        <v>0</v>
      </c>
      <c r="Y7">
        <f t="shared" si="15"/>
        <v>0</v>
      </c>
      <c r="Z7">
        <f t="shared" si="16"/>
        <v>0</v>
      </c>
      <c r="AA7">
        <f t="shared" si="17"/>
        <v>0</v>
      </c>
      <c r="AC7">
        <f t="shared" si="18"/>
        <v>0.0006768065696539918</v>
      </c>
      <c r="AD7">
        <f t="shared" si="19"/>
        <v>0.009480664681168764</v>
      </c>
      <c r="AE7">
        <f t="shared" si="20"/>
        <v>0.0025206859828274045</v>
      </c>
      <c r="AF7">
        <f t="shared" si="21"/>
        <v>0.009833357908339866</v>
      </c>
      <c r="AG7">
        <f t="shared" si="22"/>
        <v>0.5634189867979443</v>
      </c>
      <c r="AH7">
        <f t="shared" si="23"/>
        <v>3.4083846855992306E-14</v>
      </c>
      <c r="AK7">
        <f t="shared" si="24"/>
        <v>-0.0001489799135895309</v>
      </c>
      <c r="AL7">
        <f t="shared" si="25"/>
        <v>0.0025363502029079055</v>
      </c>
      <c r="AM7">
        <f t="shared" si="26"/>
        <v>-0.00949957883157708</v>
      </c>
    </row>
    <row r="8" spans="1:39" ht="12.75">
      <c r="A8">
        <v>46</v>
      </c>
      <c r="B8">
        <v>-0.997977088356962</v>
      </c>
      <c r="C8">
        <v>-0.0583071886880397</v>
      </c>
      <c r="D8">
        <v>-0.025337775392812</v>
      </c>
      <c r="E8">
        <v>-0.997937</v>
      </c>
      <c r="F8">
        <v>-0.063111</v>
      </c>
      <c r="G8">
        <v>-0.011742</v>
      </c>
      <c r="I8">
        <f t="shared" si="0"/>
        <v>-0.9979770883569626</v>
      </c>
      <c r="J8">
        <f t="shared" si="1"/>
        <v>-0.05830718868803974</v>
      </c>
      <c r="K8">
        <f t="shared" si="2"/>
        <v>-0.02533777539281202</v>
      </c>
      <c r="L8">
        <f t="shared" si="3"/>
        <v>1</v>
      </c>
      <c r="M8">
        <f t="shared" si="4"/>
        <v>-0.9979374346746969</v>
      </c>
      <c r="N8">
        <f t="shared" si="5"/>
        <v>-0.06311102748946557</v>
      </c>
      <c r="O8">
        <f t="shared" si="6"/>
        <v>-0.011742005114501507</v>
      </c>
      <c r="P8">
        <f t="shared" si="7"/>
        <v>0.9999999999999999</v>
      </c>
      <c r="Q8">
        <f t="shared" si="8"/>
        <v>0.9998960382954475</v>
      </c>
      <c r="R8">
        <f t="shared" si="9"/>
        <v>0.8261864892083236</v>
      </c>
      <c r="T8">
        <f t="shared" si="10"/>
        <v>0</v>
      </c>
      <c r="U8">
        <f t="shared" si="11"/>
        <v>0</v>
      </c>
      <c r="V8">
        <f t="shared" si="12"/>
        <v>0</v>
      </c>
      <c r="W8">
        <f t="shared" si="13"/>
        <v>0</v>
      </c>
      <c r="X8">
        <f t="shared" si="14"/>
        <v>0</v>
      </c>
      <c r="Y8">
        <f t="shared" si="15"/>
        <v>0</v>
      </c>
      <c r="Z8">
        <f t="shared" si="16"/>
        <v>1</v>
      </c>
      <c r="AA8">
        <f t="shared" si="17"/>
        <v>0</v>
      </c>
      <c r="AC8">
        <f t="shared" si="18"/>
        <v>-0.0009144497315504965</v>
      </c>
      <c r="AD8">
        <f t="shared" si="19"/>
        <v>0.013567262500223708</v>
      </c>
      <c r="AE8">
        <f t="shared" si="20"/>
        <v>0.004796433154717186</v>
      </c>
      <c r="AF8">
        <f t="shared" si="21"/>
        <v>0.014419174770741198</v>
      </c>
      <c r="AG8">
        <f t="shared" si="22"/>
        <v>0.8261864892086564</v>
      </c>
      <c r="AH8">
        <f t="shared" si="23"/>
        <v>3.3284486278262193E-13</v>
      </c>
      <c r="AK8">
        <f t="shared" si="24"/>
        <v>-3.965368226577226E-05</v>
      </c>
      <c r="AL8">
        <f t="shared" si="25"/>
        <v>0.004803838801425826</v>
      </c>
      <c r="AM8">
        <f t="shared" si="26"/>
        <v>-0.013595770278310512</v>
      </c>
    </row>
    <row r="9" spans="1:39" ht="12.75">
      <c r="A9">
        <v>48</v>
      </c>
      <c r="B9">
        <v>-0.947581645082135</v>
      </c>
      <c r="C9">
        <v>-0.293157885618776</v>
      </c>
      <c r="D9">
        <v>-0.127072735088851</v>
      </c>
      <c r="E9">
        <v>-0.947422</v>
      </c>
      <c r="F9">
        <v>-0.298338</v>
      </c>
      <c r="G9">
        <v>-0.115701</v>
      </c>
      <c r="I9">
        <f t="shared" si="0"/>
        <v>-0.947581645082136</v>
      </c>
      <c r="J9">
        <f t="shared" si="1"/>
        <v>-0.29315788561877626</v>
      </c>
      <c r="K9">
        <f t="shared" si="2"/>
        <v>-0.12707273508885114</v>
      </c>
      <c r="L9">
        <f t="shared" si="3"/>
        <v>1</v>
      </c>
      <c r="M9">
        <f t="shared" si="4"/>
        <v>-0.947421654319535</v>
      </c>
      <c r="N9">
        <f t="shared" si="5"/>
        <v>-0.2983378911471144</v>
      </c>
      <c r="O9">
        <f t="shared" si="6"/>
        <v>-0.1157009577848356</v>
      </c>
      <c r="P9">
        <f t="shared" si="7"/>
        <v>1</v>
      </c>
      <c r="Q9">
        <f t="shared" si="8"/>
        <v>0.9999219123133153</v>
      </c>
      <c r="R9">
        <f t="shared" si="9"/>
        <v>0.7160308513324513</v>
      </c>
      <c r="T9">
        <f t="shared" si="10"/>
        <v>0</v>
      </c>
      <c r="U9">
        <f t="shared" si="11"/>
        <v>0</v>
      </c>
      <c r="V9">
        <f t="shared" si="12"/>
        <v>0</v>
      </c>
      <c r="W9">
        <f t="shared" si="13"/>
        <v>0</v>
      </c>
      <c r="X9">
        <f t="shared" si="14"/>
        <v>1</v>
      </c>
      <c r="Y9">
        <f t="shared" si="15"/>
        <v>0</v>
      </c>
      <c r="Z9">
        <f t="shared" si="16"/>
        <v>0</v>
      </c>
      <c r="AA9">
        <f t="shared" si="17"/>
        <v>0</v>
      </c>
      <c r="AC9">
        <f t="shared" si="18"/>
        <v>-0.003991963660434077</v>
      </c>
      <c r="AD9">
        <f t="shared" si="19"/>
        <v>0.010755356981454078</v>
      </c>
      <c r="AE9">
        <f t="shared" si="20"/>
        <v>0.004955380713759838</v>
      </c>
      <c r="AF9">
        <f t="shared" si="21"/>
        <v>0.012496770610163339</v>
      </c>
      <c r="AG9">
        <f t="shared" si="22"/>
        <v>0.7160308513334381</v>
      </c>
      <c r="AH9">
        <f t="shared" si="23"/>
        <v>9.868772465893016E-13</v>
      </c>
      <c r="AK9">
        <f t="shared" si="24"/>
        <v>-0.00015999076260109213</v>
      </c>
      <c r="AL9">
        <f t="shared" si="25"/>
        <v>0.0051800055283381385</v>
      </c>
      <c r="AM9">
        <f t="shared" si="26"/>
        <v>-0.011371777304015535</v>
      </c>
    </row>
    <row r="10" spans="1:39" ht="12.75">
      <c r="A10">
        <v>50</v>
      </c>
      <c r="B10">
        <v>-0.833290036743278</v>
      </c>
      <c r="C10">
        <v>-0.507232025422799</v>
      </c>
      <c r="D10">
        <v>-0.219871296557485</v>
      </c>
      <c r="E10">
        <v>-0.835296</v>
      </c>
      <c r="F10">
        <v>-0.508514</v>
      </c>
      <c r="G10">
        <v>-0.209031</v>
      </c>
      <c r="I10">
        <f t="shared" si="0"/>
        <v>-0.8332900367432787</v>
      </c>
      <c r="J10">
        <f t="shared" si="1"/>
        <v>-0.5072320254227995</v>
      </c>
      <c r="K10">
        <f t="shared" si="2"/>
        <v>-0.21987129655748522</v>
      </c>
      <c r="L10">
        <f t="shared" si="3"/>
        <v>1</v>
      </c>
      <c r="M10">
        <f t="shared" si="4"/>
        <v>-0.8352960606537727</v>
      </c>
      <c r="N10">
        <f t="shared" si="5"/>
        <v>-0.5085140369249853</v>
      </c>
      <c r="O10">
        <f t="shared" si="6"/>
        <v>-0.20903101517847414</v>
      </c>
      <c r="P10">
        <f t="shared" si="7"/>
        <v>0.9999999999999999</v>
      </c>
      <c r="Q10">
        <f t="shared" si="8"/>
        <v>0.9999384103071012</v>
      </c>
      <c r="R10">
        <f t="shared" si="9"/>
        <v>0.635907399575092</v>
      </c>
      <c r="T10">
        <f t="shared" si="10"/>
        <v>0</v>
      </c>
      <c r="U10">
        <f t="shared" si="11"/>
        <v>0</v>
      </c>
      <c r="V10">
        <f t="shared" si="12"/>
        <v>1</v>
      </c>
      <c r="W10">
        <f t="shared" si="13"/>
        <v>0</v>
      </c>
      <c r="X10">
        <f t="shared" si="14"/>
        <v>0</v>
      </c>
      <c r="Y10">
        <f t="shared" si="15"/>
        <v>0</v>
      </c>
      <c r="Z10">
        <f t="shared" si="16"/>
        <v>0</v>
      </c>
      <c r="AA10">
        <f t="shared" si="17"/>
        <v>0</v>
      </c>
      <c r="AC10">
        <f t="shared" si="18"/>
        <v>-0.005780415411216044</v>
      </c>
      <c r="AD10">
        <f t="shared" si="19"/>
        <v>0.009474165546749236</v>
      </c>
      <c r="AE10">
        <f t="shared" si="20"/>
        <v>5.0767840595211666E-05</v>
      </c>
      <c r="AF10">
        <f t="shared" si="21"/>
        <v>0.01109845000471115</v>
      </c>
      <c r="AG10">
        <f t="shared" si="22"/>
        <v>0.6359073995743196</v>
      </c>
      <c r="AH10">
        <f t="shared" si="23"/>
        <v>-7.723821582317214E-13</v>
      </c>
      <c r="AK10">
        <f t="shared" si="24"/>
        <v>0.0020060239104939814</v>
      </c>
      <c r="AL10">
        <f t="shared" si="25"/>
        <v>0.0012820115021857648</v>
      </c>
      <c r="AM10">
        <f t="shared" si="26"/>
        <v>-0.01084028137901108</v>
      </c>
    </row>
    <row r="11" spans="1:39" ht="12.75">
      <c r="A11">
        <v>53</v>
      </c>
      <c r="B11">
        <v>-0.549395677272897</v>
      </c>
      <c r="C11">
        <v>-0.766636259203492</v>
      </c>
      <c r="D11">
        <v>-0.332314964857632</v>
      </c>
      <c r="E11">
        <v>-0.550988</v>
      </c>
      <c r="F11">
        <v>-0.769027</v>
      </c>
      <c r="G11">
        <v>-0.324052</v>
      </c>
      <c r="I11">
        <f t="shared" si="0"/>
        <v>-0.5493956772728975</v>
      </c>
      <c r="J11">
        <f t="shared" si="1"/>
        <v>-0.7666362592034928</v>
      </c>
      <c r="K11">
        <f t="shared" si="2"/>
        <v>-0.33231496485763234</v>
      </c>
      <c r="L11">
        <f t="shared" si="3"/>
        <v>1</v>
      </c>
      <c r="M11">
        <f t="shared" si="4"/>
        <v>-0.550987999565546</v>
      </c>
      <c r="N11">
        <f t="shared" si="5"/>
        <v>-0.7690269993936223</v>
      </c>
      <c r="O11">
        <f t="shared" si="6"/>
        <v>-0.324051999744485</v>
      </c>
      <c r="P11">
        <f t="shared" si="7"/>
        <v>1</v>
      </c>
      <c r="Q11">
        <f t="shared" si="8"/>
        <v>0.9999617361392994</v>
      </c>
      <c r="R11">
        <f t="shared" si="9"/>
        <v>0.5012257893687152</v>
      </c>
      <c r="T11">
        <f t="shared" si="10"/>
        <v>1</v>
      </c>
      <c r="U11">
        <f t="shared" si="11"/>
        <v>0</v>
      </c>
      <c r="V11">
        <f t="shared" si="12"/>
        <v>0</v>
      </c>
      <c r="W11">
        <f t="shared" si="13"/>
        <v>0</v>
      </c>
      <c r="X11">
        <f t="shared" si="14"/>
        <v>0</v>
      </c>
      <c r="Y11">
        <f t="shared" si="15"/>
        <v>0</v>
      </c>
      <c r="Z11">
        <f t="shared" si="16"/>
        <v>0</v>
      </c>
      <c r="AA11">
        <f t="shared" si="17"/>
        <v>0</v>
      </c>
      <c r="AC11">
        <f t="shared" si="18"/>
        <v>-0.007129167406538822</v>
      </c>
      <c r="AD11">
        <f t="shared" si="19"/>
        <v>0.005068789841343402</v>
      </c>
      <c r="AE11">
        <f t="shared" si="20"/>
        <v>9.273032005735482E-05</v>
      </c>
      <c r="AF11">
        <f t="shared" si="21"/>
        <v>0.008747928742189175</v>
      </c>
      <c r="AG11">
        <f t="shared" si="22"/>
        <v>0.5012257893695293</v>
      </c>
      <c r="AH11">
        <f t="shared" si="23"/>
        <v>8.141265439576273E-13</v>
      </c>
      <c r="AK11">
        <f t="shared" si="24"/>
        <v>0.001592322292648496</v>
      </c>
      <c r="AL11">
        <f t="shared" si="25"/>
        <v>0.0023907401901295255</v>
      </c>
      <c r="AM11">
        <f t="shared" si="26"/>
        <v>-0.008262965113147336</v>
      </c>
    </row>
    <row r="12" spans="1:39" ht="12.75">
      <c r="A12">
        <v>58</v>
      </c>
      <c r="B12">
        <v>0.0854523700606521</v>
      </c>
      <c r="C12">
        <v>-0.914193926401697</v>
      </c>
      <c r="D12">
        <v>-0.396165820561623</v>
      </c>
      <c r="E12">
        <v>0.081753</v>
      </c>
      <c r="F12">
        <v>-0.918079</v>
      </c>
      <c r="G12">
        <v>-0.387876</v>
      </c>
      <c r="I12">
        <f t="shared" si="0"/>
        <v>0.08545237006065216</v>
      </c>
      <c r="J12">
        <f t="shared" si="1"/>
        <v>-0.9141939264016978</v>
      </c>
      <c r="K12">
        <f t="shared" si="2"/>
        <v>-0.39616582056162336</v>
      </c>
      <c r="L12">
        <f t="shared" si="3"/>
        <v>1</v>
      </c>
      <c r="M12">
        <f t="shared" si="4"/>
        <v>0.08175298386907509</v>
      </c>
      <c r="N12">
        <f t="shared" si="5"/>
        <v>-0.9180788188511317</v>
      </c>
      <c r="O12">
        <f t="shared" si="6"/>
        <v>-0.3878759234670454</v>
      </c>
      <c r="P12">
        <f t="shared" si="7"/>
        <v>0.9999999999999998</v>
      </c>
      <c r="Q12">
        <f t="shared" si="8"/>
        <v>0.9999512498793115</v>
      </c>
      <c r="R12">
        <f t="shared" si="9"/>
        <v>0.5657534906343404</v>
      </c>
      <c r="T12">
        <f t="shared" si="10"/>
        <v>0</v>
      </c>
      <c r="U12">
        <f t="shared" si="11"/>
        <v>1</v>
      </c>
      <c r="V12">
        <f t="shared" si="12"/>
        <v>0</v>
      </c>
      <c r="W12">
        <f t="shared" si="13"/>
        <v>0</v>
      </c>
      <c r="X12">
        <f t="shared" si="14"/>
        <v>0</v>
      </c>
      <c r="Y12">
        <f t="shared" si="15"/>
        <v>0</v>
      </c>
      <c r="Z12">
        <f t="shared" si="16"/>
        <v>0</v>
      </c>
      <c r="AA12">
        <f t="shared" si="17"/>
        <v>0</v>
      </c>
      <c r="AC12">
        <f t="shared" si="18"/>
        <v>-0.009117635179381856</v>
      </c>
      <c r="AD12">
        <f t="shared" si="19"/>
        <v>0.0007571790118698699</v>
      </c>
      <c r="AE12">
        <f t="shared" si="20"/>
        <v>-0.003713929654988929</v>
      </c>
      <c r="AF12">
        <f t="shared" si="21"/>
        <v>0.00987410070854678</v>
      </c>
      <c r="AG12">
        <f t="shared" si="22"/>
        <v>0.5657534906337284</v>
      </c>
      <c r="AH12">
        <f t="shared" si="23"/>
        <v>-6.120659534758488E-13</v>
      </c>
      <c r="AK12">
        <f t="shared" si="24"/>
        <v>0.0036993861915770726</v>
      </c>
      <c r="AL12">
        <f t="shared" si="25"/>
        <v>0.0038848924494339077</v>
      </c>
      <c r="AM12">
        <f t="shared" si="26"/>
        <v>-0.008289897094577947</v>
      </c>
    </row>
    <row r="13" spans="1:39" ht="12.75">
      <c r="A13">
        <v>59</v>
      </c>
      <c r="B13">
        <v>0.220337814040075</v>
      </c>
      <c r="C13">
        <v>-0.895001623937476</v>
      </c>
      <c r="D13">
        <v>-0.387844480240884</v>
      </c>
      <c r="E13">
        <v>0.217466</v>
      </c>
      <c r="F13">
        <v>-0.899825</v>
      </c>
      <c r="G13">
        <v>-0.378185</v>
      </c>
      <c r="I13">
        <f t="shared" si="0"/>
        <v>0.22033781404007508</v>
      </c>
      <c r="J13">
        <f t="shared" si="1"/>
        <v>-0.8950016239374763</v>
      </c>
      <c r="K13">
        <f t="shared" si="2"/>
        <v>-0.38784448024088414</v>
      </c>
      <c r="L13">
        <f t="shared" si="3"/>
        <v>0.9999999999999999</v>
      </c>
      <c r="M13">
        <f t="shared" si="4"/>
        <v>0.21746595802842175</v>
      </c>
      <c r="N13">
        <f t="shared" si="5"/>
        <v>-0.8998248263311258</v>
      </c>
      <c r="O13">
        <f t="shared" si="6"/>
        <v>-0.37818492700918155</v>
      </c>
      <c r="P13">
        <f t="shared" si="7"/>
        <v>1</v>
      </c>
      <c r="Q13">
        <f t="shared" si="8"/>
        <v>0.999937591096541</v>
      </c>
      <c r="R13">
        <f t="shared" si="9"/>
        <v>0.6401226064214607</v>
      </c>
      <c r="T13">
        <f t="shared" si="10"/>
        <v>0</v>
      </c>
      <c r="U13">
        <f t="shared" si="11"/>
        <v>0</v>
      </c>
      <c r="V13">
        <f t="shared" si="12"/>
        <v>1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6"/>
        <v>0</v>
      </c>
      <c r="AA13">
        <f t="shared" si="17"/>
        <v>0</v>
      </c>
      <c r="AC13">
        <f t="shared" si="18"/>
        <v>-0.01051596825434592</v>
      </c>
      <c r="AD13">
        <f t="shared" si="19"/>
        <v>-0.0010145313415107493</v>
      </c>
      <c r="AE13">
        <f t="shared" si="20"/>
        <v>-0.0036330496662339284</v>
      </c>
      <c r="AF13">
        <f t="shared" si="21"/>
        <v>0.011172014681633802</v>
      </c>
      <c r="AG13">
        <f t="shared" si="22"/>
        <v>0.6401226064211961</v>
      </c>
      <c r="AH13">
        <f t="shared" si="23"/>
        <v>-2.645661467681748E-13</v>
      </c>
      <c r="AK13">
        <f t="shared" si="24"/>
        <v>0.002871856011653323</v>
      </c>
      <c r="AL13">
        <f t="shared" si="25"/>
        <v>0.004823202393649528</v>
      </c>
      <c r="AM13">
        <f t="shared" si="26"/>
        <v>-0.009659553231702589</v>
      </c>
    </row>
    <row r="14" spans="1:39" ht="12.75">
      <c r="A14">
        <v>61</v>
      </c>
      <c r="B14">
        <v>0.473871019046797</v>
      </c>
      <c r="C14">
        <v>-0.808001071662707</v>
      </c>
      <c r="D14">
        <v>-0.350115017529191</v>
      </c>
      <c r="E14">
        <v>0.472142</v>
      </c>
      <c r="F14">
        <v>-0.813693</v>
      </c>
      <c r="G14">
        <v>-0.339094</v>
      </c>
      <c r="I14">
        <f t="shared" si="0"/>
        <v>0.4738710190467974</v>
      </c>
      <c r="J14">
        <f t="shared" si="1"/>
        <v>-0.8080010716627076</v>
      </c>
      <c r="K14">
        <f t="shared" si="2"/>
        <v>-0.3501150175291913</v>
      </c>
      <c r="L14">
        <f t="shared" si="3"/>
        <v>1</v>
      </c>
      <c r="M14">
        <f t="shared" si="4"/>
        <v>0.47214221075276247</v>
      </c>
      <c r="N14">
        <f t="shared" si="5"/>
        <v>-0.813693363212863</v>
      </c>
      <c r="O14">
        <f t="shared" si="6"/>
        <v>-0.3390941513633552</v>
      </c>
      <c r="P14">
        <f t="shared" si="7"/>
        <v>1</v>
      </c>
      <c r="Q14">
        <f t="shared" si="8"/>
        <v>0.9999215747738728</v>
      </c>
      <c r="R14">
        <f t="shared" si="9"/>
        <v>0.7175767492900091</v>
      </c>
      <c r="T14">
        <f t="shared" si="10"/>
        <v>0</v>
      </c>
      <c r="U14">
        <f t="shared" si="11"/>
        <v>0</v>
      </c>
      <c r="V14">
        <f t="shared" si="12"/>
        <v>0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6"/>
        <v>0</v>
      </c>
      <c r="AA14">
        <f t="shared" si="17"/>
        <v>0</v>
      </c>
      <c r="AC14">
        <f t="shared" si="18"/>
        <v>-0.010897828428510725</v>
      </c>
      <c r="AD14">
        <f t="shared" si="19"/>
        <v>-0.004617187334612444</v>
      </c>
      <c r="AE14">
        <f t="shared" si="20"/>
        <v>-0.0040942909518632</v>
      </c>
      <c r="AF14">
        <f t="shared" si="21"/>
        <v>0.012523749507981664</v>
      </c>
      <c r="AG14">
        <f t="shared" si="22"/>
        <v>0.7175767492907452</v>
      </c>
      <c r="AH14">
        <f t="shared" si="23"/>
        <v>7.360778653264788E-13</v>
      </c>
      <c r="AK14">
        <f t="shared" si="24"/>
        <v>0.0017288082940349336</v>
      </c>
      <c r="AL14">
        <f t="shared" si="25"/>
        <v>0.005692291550155382</v>
      </c>
      <c r="AM14">
        <f t="shared" si="26"/>
        <v>-0.011020866165836085</v>
      </c>
    </row>
    <row r="15" spans="1:39" ht="12.75">
      <c r="A15">
        <v>64</v>
      </c>
      <c r="B15">
        <v>0.784360404658058</v>
      </c>
      <c r="C15">
        <v>-0.569199060080736</v>
      </c>
      <c r="D15">
        <v>-0.246558685930659</v>
      </c>
      <c r="E15">
        <v>0.783193</v>
      </c>
      <c r="F15">
        <v>-0.574497</v>
      </c>
      <c r="G15">
        <v>-0.237827</v>
      </c>
      <c r="I15">
        <f t="shared" si="0"/>
        <v>0.7843604046580583</v>
      </c>
      <c r="J15">
        <f t="shared" si="1"/>
        <v>-0.5691990600807362</v>
      </c>
      <c r="K15">
        <f t="shared" si="2"/>
        <v>-0.2465586859306591</v>
      </c>
      <c r="L15">
        <f t="shared" si="3"/>
        <v>1</v>
      </c>
      <c r="M15">
        <f t="shared" si="4"/>
        <v>0.7831930939099484</v>
      </c>
      <c r="N15">
        <f t="shared" si="5"/>
        <v>-0.574497068885937</v>
      </c>
      <c r="O15">
        <f t="shared" si="6"/>
        <v>-0.23782702851700832</v>
      </c>
      <c r="P15">
        <f t="shared" si="7"/>
        <v>1</v>
      </c>
      <c r="Q15">
        <f t="shared" si="8"/>
        <v>0.999947163323564</v>
      </c>
      <c r="R15">
        <f t="shared" si="9"/>
        <v>0.5889891414652061</v>
      </c>
      <c r="T15">
        <f t="shared" si="10"/>
        <v>0</v>
      </c>
      <c r="U15">
        <f t="shared" si="11"/>
        <v>1</v>
      </c>
      <c r="V15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0</v>
      </c>
      <c r="Z15">
        <f t="shared" si="16"/>
        <v>0</v>
      </c>
      <c r="AA15">
        <f t="shared" si="17"/>
        <v>0</v>
      </c>
      <c r="AC15">
        <f t="shared" si="18"/>
        <v>-0.006276321281856401</v>
      </c>
      <c r="AD15">
        <f t="shared" si="19"/>
        <v>-0.006560955738179941</v>
      </c>
      <c r="AE15">
        <f t="shared" si="20"/>
        <v>-0.004819980510975597</v>
      </c>
      <c r="AF15">
        <f t="shared" si="21"/>
        <v>0.010279618726276984</v>
      </c>
      <c r="AG15">
        <f t="shared" si="22"/>
        <v>0.5889891414654224</v>
      </c>
      <c r="AH15">
        <f t="shared" si="23"/>
        <v>2.162714451969805E-13</v>
      </c>
      <c r="AK15">
        <f t="shared" si="24"/>
        <v>0.0011673107481099398</v>
      </c>
      <c r="AL15">
        <f t="shared" si="25"/>
        <v>0.005298008805200816</v>
      </c>
      <c r="AM15">
        <f t="shared" si="26"/>
        <v>-0.008731657413650784</v>
      </c>
    </row>
    <row r="16" spans="1:39" ht="12.75">
      <c r="A16">
        <v>70</v>
      </c>
      <c r="B16">
        <v>0.99110061523069</v>
      </c>
      <c r="C16">
        <v>0.122029853102169</v>
      </c>
      <c r="D16">
        <v>0.053181626913907</v>
      </c>
      <c r="E16">
        <v>0.991151</v>
      </c>
      <c r="F16">
        <v>0.116637</v>
      </c>
      <c r="G16">
        <v>0.063373</v>
      </c>
      <c r="I16">
        <f t="shared" si="0"/>
        <v>0.9911006152306905</v>
      </c>
      <c r="J16">
        <f t="shared" si="1"/>
        <v>0.12202985310216906</v>
      </c>
      <c r="K16">
        <f t="shared" si="2"/>
        <v>0.05318162691390702</v>
      </c>
      <c r="L16">
        <f t="shared" si="3"/>
        <v>1</v>
      </c>
      <c r="M16">
        <f t="shared" si="4"/>
        <v>0.9911506869456005</v>
      </c>
      <c r="N16">
        <f t="shared" si="5"/>
        <v>0.11663696316027933</v>
      </c>
      <c r="O16">
        <f t="shared" si="6"/>
        <v>0.06337297998367912</v>
      </c>
      <c r="P16">
        <f t="shared" si="7"/>
        <v>0.9999999999999999</v>
      </c>
      <c r="Q16">
        <f t="shared" si="8"/>
        <v>0.9999335252767526</v>
      </c>
      <c r="R16">
        <f t="shared" si="9"/>
        <v>0.6606452321188938</v>
      </c>
      <c r="T16">
        <f t="shared" si="10"/>
        <v>0</v>
      </c>
      <c r="U16">
        <f t="shared" si="11"/>
        <v>0</v>
      </c>
      <c r="V16">
        <f t="shared" si="12"/>
        <v>0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6"/>
        <v>0</v>
      </c>
      <c r="AA16">
        <f t="shared" si="17"/>
        <v>0</v>
      </c>
      <c r="AC16">
        <f t="shared" si="18"/>
        <v>0.0015304519788939706</v>
      </c>
      <c r="AD16">
        <f t="shared" si="19"/>
        <v>-0.01009799340222304</v>
      </c>
      <c r="AE16">
        <f t="shared" si="20"/>
        <v>-0.005351006783293352</v>
      </c>
      <c r="AF16">
        <f t="shared" si="21"/>
        <v>0.011530178992795037</v>
      </c>
      <c r="AG16">
        <f t="shared" si="22"/>
        <v>0.6606452321187561</v>
      </c>
      <c r="AH16">
        <f t="shared" si="23"/>
        <v>-1.376676550535194E-13</v>
      </c>
      <c r="AK16">
        <f t="shared" si="24"/>
        <v>-5.007171491000495E-05</v>
      </c>
      <c r="AL16">
        <f t="shared" si="25"/>
        <v>0.005392889941889731</v>
      </c>
      <c r="AM16">
        <f t="shared" si="26"/>
        <v>-0.010191353069772098</v>
      </c>
    </row>
    <row r="17" spans="1:39" ht="12.75">
      <c r="A17">
        <v>80</v>
      </c>
      <c r="B17">
        <v>0.156275811729728</v>
      </c>
      <c r="C17">
        <v>0.906088241344386</v>
      </c>
      <c r="D17">
        <v>0.393169136079692</v>
      </c>
      <c r="E17">
        <v>0.160273</v>
      </c>
      <c r="F17">
        <v>0.90001</v>
      </c>
      <c r="G17">
        <v>0.405333</v>
      </c>
      <c r="I17">
        <f t="shared" si="0"/>
        <v>0.15627581172972807</v>
      </c>
      <c r="J17">
        <f t="shared" si="1"/>
        <v>0.9060882413443865</v>
      </c>
      <c r="K17">
        <f t="shared" si="2"/>
        <v>0.39316913607969217</v>
      </c>
      <c r="L17">
        <f t="shared" si="3"/>
        <v>1</v>
      </c>
      <c r="M17">
        <f t="shared" si="4"/>
        <v>0.16027297792095638</v>
      </c>
      <c r="N17">
        <f t="shared" si="5"/>
        <v>0.900009876015548</v>
      </c>
      <c r="O17">
        <f t="shared" si="6"/>
        <v>0.4053329441617428</v>
      </c>
      <c r="P17">
        <f t="shared" si="7"/>
        <v>1</v>
      </c>
      <c r="Q17">
        <f t="shared" si="8"/>
        <v>0.9998995589551561</v>
      </c>
      <c r="R17">
        <f t="shared" si="9"/>
        <v>0.8120763753189412</v>
      </c>
      <c r="T17">
        <f t="shared" si="10"/>
        <v>0</v>
      </c>
      <c r="U17">
        <f t="shared" si="11"/>
        <v>0</v>
      </c>
      <c r="V17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6"/>
        <v>1</v>
      </c>
      <c r="AA17">
        <f t="shared" si="17"/>
        <v>0</v>
      </c>
      <c r="AC17">
        <f t="shared" si="18"/>
        <v>0.013411309118232073</v>
      </c>
      <c r="AD17">
        <f t="shared" si="19"/>
        <v>-0.0003293466035749065</v>
      </c>
      <c r="AE17">
        <f t="shared" si="20"/>
        <v>-0.00457168676032535</v>
      </c>
      <c r="AF17">
        <f t="shared" si="21"/>
        <v>0.014172931993225507</v>
      </c>
      <c r="AG17">
        <f t="shared" si="22"/>
        <v>0.8120763753196968</v>
      </c>
      <c r="AH17">
        <f t="shared" si="23"/>
        <v>7.556177905598815E-13</v>
      </c>
      <c r="AK17">
        <f t="shared" si="24"/>
        <v>-0.003997166191228307</v>
      </c>
      <c r="AL17">
        <f t="shared" si="25"/>
        <v>0.006078365328838431</v>
      </c>
      <c r="AM17">
        <f t="shared" si="26"/>
        <v>-0.012163808082050642</v>
      </c>
    </row>
    <row r="18" spans="1:39" ht="12.75">
      <c r="A18">
        <v>81</v>
      </c>
      <c r="B18">
        <v>0.0310715713188983</v>
      </c>
      <c r="C18">
        <v>0.916920484258135</v>
      </c>
      <c r="D18">
        <v>0.397858496206379</v>
      </c>
      <c r="E18">
        <v>0.033301</v>
      </c>
      <c r="F18">
        <v>0.913119</v>
      </c>
      <c r="G18">
        <v>0.406332</v>
      </c>
      <c r="I18">
        <f t="shared" si="0"/>
        <v>0.03107157131889831</v>
      </c>
      <c r="J18">
        <f t="shared" si="1"/>
        <v>0.9169204842581353</v>
      </c>
      <c r="K18">
        <f t="shared" si="2"/>
        <v>0.3978584962063791</v>
      </c>
      <c r="L18">
        <f t="shared" si="3"/>
        <v>1</v>
      </c>
      <c r="M18">
        <f t="shared" si="4"/>
        <v>0.03330098403241509</v>
      </c>
      <c r="N18">
        <f t="shared" si="5"/>
        <v>0.9131185621661463</v>
      </c>
      <c r="O18">
        <f t="shared" si="6"/>
        <v>0.4063318051667905</v>
      </c>
      <c r="P18">
        <f t="shared" si="7"/>
        <v>1</v>
      </c>
      <c r="Q18">
        <f t="shared" si="8"/>
        <v>0.9999543890713105</v>
      </c>
      <c r="R18">
        <f t="shared" si="9"/>
        <v>0.5472348391328616</v>
      </c>
      <c r="T18">
        <f t="shared" si="10"/>
        <v>1</v>
      </c>
      <c r="U18">
        <f t="shared" si="11"/>
        <v>0</v>
      </c>
      <c r="V18">
        <f t="shared" si="12"/>
        <v>0</v>
      </c>
      <c r="W18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0</v>
      </c>
      <c r="AA18">
        <f t="shared" si="17"/>
        <v>0</v>
      </c>
      <c r="AC18">
        <f t="shared" si="18"/>
        <v>0.009281977561461818</v>
      </c>
      <c r="AD18">
        <f t="shared" si="19"/>
        <v>0.0006237117659526857</v>
      </c>
      <c r="AE18">
        <f t="shared" si="20"/>
        <v>-0.002162325878319181</v>
      </c>
      <c r="AF18">
        <f t="shared" si="21"/>
        <v>0.009550904513317957</v>
      </c>
      <c r="AG18">
        <f t="shared" si="22"/>
        <v>0.5472348391339422</v>
      </c>
      <c r="AH18">
        <f t="shared" si="23"/>
        <v>1.0805800698676649E-12</v>
      </c>
      <c r="AK18">
        <f t="shared" si="24"/>
        <v>-0.0022294127135167804</v>
      </c>
      <c r="AL18">
        <f t="shared" si="25"/>
        <v>0.0038019220919890406</v>
      </c>
      <c r="AM18">
        <f t="shared" si="26"/>
        <v>-0.00847330896041143</v>
      </c>
    </row>
    <row r="19" spans="1:39" ht="12.75">
      <c r="A19">
        <v>83</v>
      </c>
      <c r="B19">
        <v>-0.225142532123196</v>
      </c>
      <c r="C19">
        <v>0.893788208383374</v>
      </c>
      <c r="D19">
        <v>0.387883331407774</v>
      </c>
      <c r="E19">
        <v>-0.223145</v>
      </c>
      <c r="F19">
        <v>0.889351</v>
      </c>
      <c r="G19">
        <v>0.399076</v>
      </c>
      <c r="I19">
        <f t="shared" si="0"/>
        <v>-0.22514253212319613</v>
      </c>
      <c r="J19">
        <f t="shared" si="1"/>
        <v>0.8937882083833745</v>
      </c>
      <c r="K19">
        <f t="shared" si="2"/>
        <v>0.3878833314077742</v>
      </c>
      <c r="L19">
        <f t="shared" si="3"/>
        <v>1</v>
      </c>
      <c r="M19">
        <f t="shared" si="4"/>
        <v>-0.22314493908121683</v>
      </c>
      <c r="N19">
        <f t="shared" si="5"/>
        <v>0.8893507572063871</v>
      </c>
      <c r="O19">
        <f t="shared" si="6"/>
        <v>0.3990758910518975</v>
      </c>
      <c r="P19">
        <f t="shared" si="7"/>
        <v>1</v>
      </c>
      <c r="Q19">
        <f t="shared" si="8"/>
        <v>0.9999255226288517</v>
      </c>
      <c r="R19">
        <f t="shared" si="9"/>
        <v>0.699282234703911</v>
      </c>
      <c r="T19">
        <f t="shared" si="10"/>
        <v>0</v>
      </c>
      <c r="U19">
        <f t="shared" si="11"/>
        <v>0</v>
      </c>
      <c r="V19">
        <f t="shared" si="12"/>
        <v>0</v>
      </c>
      <c r="W19">
        <f t="shared" si="13"/>
        <v>1</v>
      </c>
      <c r="X19">
        <f t="shared" si="14"/>
        <v>0</v>
      </c>
      <c r="Y19">
        <f t="shared" si="15"/>
        <v>0</v>
      </c>
      <c r="Z19">
        <f t="shared" si="16"/>
        <v>0</v>
      </c>
      <c r="AA19">
        <f t="shared" si="17"/>
        <v>0</v>
      </c>
      <c r="AC19">
        <f t="shared" si="18"/>
        <v>0.011724991177034239</v>
      </c>
      <c r="AD19">
        <f t="shared" si="19"/>
        <v>0.0032947542631377447</v>
      </c>
      <c r="AE19">
        <f t="shared" si="20"/>
        <v>-0.0007863661119097698</v>
      </c>
      <c r="AF19">
        <f t="shared" si="21"/>
        <v>0.012204474401544508</v>
      </c>
      <c r="AG19">
        <f t="shared" si="22"/>
        <v>0.6992822347043265</v>
      </c>
      <c r="AH19">
        <f t="shared" si="23"/>
        <v>4.154454558147336E-13</v>
      </c>
      <c r="AK19">
        <f t="shared" si="24"/>
        <v>-0.001997593041979301</v>
      </c>
      <c r="AL19">
        <f t="shared" si="25"/>
        <v>0.00443745117698735</v>
      </c>
      <c r="AM19">
        <f t="shared" si="26"/>
        <v>-0.011192559644123301</v>
      </c>
    </row>
    <row r="20" spans="1:39" ht="12.75">
      <c r="A20">
        <v>84</v>
      </c>
      <c r="B20">
        <v>-0.346602984484605</v>
      </c>
      <c r="C20">
        <v>0.860471575427554</v>
      </c>
      <c r="D20">
        <v>0.37343679388564</v>
      </c>
      <c r="E20">
        <v>-0.34465</v>
      </c>
      <c r="F20">
        <v>0.856111</v>
      </c>
      <c r="G20">
        <v>0.385085</v>
      </c>
      <c r="I20">
        <f t="shared" si="0"/>
        <v>-0.34660298448460536</v>
      </c>
      <c r="J20">
        <f t="shared" si="1"/>
        <v>0.8604715754275549</v>
      </c>
      <c r="K20">
        <f t="shared" si="2"/>
        <v>0.3734367938856404</v>
      </c>
      <c r="L20">
        <f t="shared" si="3"/>
        <v>1</v>
      </c>
      <c r="M20">
        <f t="shared" si="4"/>
        <v>-0.34464997862377506</v>
      </c>
      <c r="N20">
        <f t="shared" si="5"/>
        <v>0.8561109469014323</v>
      </c>
      <c r="O20">
        <f t="shared" si="6"/>
        <v>0.3850849761158753</v>
      </c>
      <c r="P20">
        <f t="shared" si="7"/>
        <v>0.9999999999999999</v>
      </c>
      <c r="Q20">
        <f t="shared" si="8"/>
        <v>0.999920745268848</v>
      </c>
      <c r="R20">
        <f t="shared" si="9"/>
        <v>0.7213617282458737</v>
      </c>
      <c r="T20">
        <f t="shared" si="10"/>
        <v>0</v>
      </c>
      <c r="U20">
        <f t="shared" si="11"/>
        <v>0</v>
      </c>
      <c r="V20">
        <f t="shared" si="12"/>
        <v>0</v>
      </c>
      <c r="W20">
        <f t="shared" si="13"/>
        <v>0</v>
      </c>
      <c r="X20">
        <f t="shared" si="14"/>
        <v>1</v>
      </c>
      <c r="Y20">
        <f t="shared" si="15"/>
        <v>0</v>
      </c>
      <c r="Z20">
        <f t="shared" si="16"/>
        <v>0</v>
      </c>
      <c r="AA20">
        <f t="shared" si="17"/>
        <v>0</v>
      </c>
      <c r="AC20">
        <f t="shared" si="18"/>
        <v>0.011651348850638954</v>
      </c>
      <c r="AD20">
        <f t="shared" si="19"/>
        <v>0.004766618971928316</v>
      </c>
      <c r="AE20">
        <f t="shared" si="20"/>
        <v>-0.00016909916850510465</v>
      </c>
      <c r="AF20">
        <f t="shared" si="21"/>
        <v>0.012589804644696506</v>
      </c>
      <c r="AG20">
        <f t="shared" si="22"/>
        <v>0.7213617282459489</v>
      </c>
      <c r="AH20">
        <f t="shared" si="23"/>
        <v>7.51620987671231E-14</v>
      </c>
      <c r="AK20">
        <f t="shared" si="24"/>
        <v>-0.0019530058608303036</v>
      </c>
      <c r="AL20">
        <f t="shared" si="25"/>
        <v>0.004360628526122623</v>
      </c>
      <c r="AM20">
        <f t="shared" si="26"/>
        <v>-0.011648182230234894</v>
      </c>
    </row>
    <row r="21" spans="1:39" ht="12.75">
      <c r="A21">
        <v>85</v>
      </c>
      <c r="B21">
        <v>-0.46250106719596</v>
      </c>
      <c r="C21">
        <v>0.813320195155404</v>
      </c>
      <c r="D21">
        <v>0.352991533885689</v>
      </c>
      <c r="E21">
        <v>-0.460242</v>
      </c>
      <c r="F21">
        <v>0.808911</v>
      </c>
      <c r="G21">
        <v>0.365842</v>
      </c>
      <c r="I21">
        <f t="shared" si="0"/>
        <v>-0.4625010671959605</v>
      </c>
      <c r="J21">
        <f t="shared" si="1"/>
        <v>0.8133201951554049</v>
      </c>
      <c r="K21">
        <f t="shared" si="2"/>
        <v>0.3529915338856894</v>
      </c>
      <c r="L21">
        <f t="shared" si="3"/>
        <v>1</v>
      </c>
      <c r="M21">
        <f t="shared" si="4"/>
        <v>-0.46024198309784364</v>
      </c>
      <c r="N21">
        <f t="shared" si="5"/>
        <v>0.8089109702931497</v>
      </c>
      <c r="O21">
        <f t="shared" si="6"/>
        <v>0.36584198656463623</v>
      </c>
      <c r="P21">
        <f t="shared" si="7"/>
        <v>1</v>
      </c>
      <c r="Q21">
        <f t="shared" si="8"/>
        <v>0.999905160570549</v>
      </c>
      <c r="R21">
        <f t="shared" si="9"/>
        <v>0.7891063332244276</v>
      </c>
      <c r="T21">
        <f t="shared" si="10"/>
        <v>0</v>
      </c>
      <c r="U21">
        <f t="shared" si="11"/>
        <v>0</v>
      </c>
      <c r="V21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1</v>
      </c>
      <c r="Z21">
        <f t="shared" si="16"/>
        <v>0</v>
      </c>
      <c r="AA21">
        <f t="shared" si="17"/>
        <v>0</v>
      </c>
      <c r="AC21">
        <f t="shared" si="18"/>
        <v>0.012007951728050748</v>
      </c>
      <c r="AD21">
        <f t="shared" si="19"/>
        <v>0.006740785638935154</v>
      </c>
      <c r="AE21">
        <f t="shared" si="20"/>
        <v>0.0002019124847471021</v>
      </c>
      <c r="AF21">
        <f t="shared" si="21"/>
        <v>0.01377206826822929</v>
      </c>
      <c r="AG21">
        <f t="shared" si="22"/>
        <v>0.7891063332247846</v>
      </c>
      <c r="AH21">
        <f t="shared" si="23"/>
        <v>3.5704772471945034E-13</v>
      </c>
      <c r="AK21">
        <f t="shared" si="24"/>
        <v>-0.0022590840981168703</v>
      </c>
      <c r="AL21">
        <f t="shared" si="25"/>
        <v>0.0044092248622551455</v>
      </c>
      <c r="AM21">
        <f t="shared" si="26"/>
        <v>-0.012850452678946855</v>
      </c>
    </row>
    <row r="22" spans="1:39" ht="12.75">
      <c r="A22">
        <v>86</v>
      </c>
      <c r="B22">
        <v>-0.570610089341737</v>
      </c>
      <c r="C22">
        <v>0.753317002625593</v>
      </c>
      <c r="D22">
        <v>0.326982598155631</v>
      </c>
      <c r="E22">
        <v>-0.566786</v>
      </c>
      <c r="F22">
        <v>0.751292</v>
      </c>
      <c r="G22">
        <v>0.338103</v>
      </c>
      <c r="I22">
        <f t="shared" si="0"/>
        <v>-0.5706100893417371</v>
      </c>
      <c r="J22">
        <f t="shared" si="1"/>
        <v>0.7533170026255932</v>
      </c>
      <c r="K22">
        <f t="shared" si="2"/>
        <v>0.3269825981556311</v>
      </c>
      <c r="L22">
        <f t="shared" si="3"/>
        <v>1</v>
      </c>
      <c r="M22">
        <f t="shared" si="4"/>
        <v>-0.5667860913463713</v>
      </c>
      <c r="N22">
        <f t="shared" si="5"/>
        <v>0.7512921210823801</v>
      </c>
      <c r="O22">
        <f t="shared" si="6"/>
        <v>0.3381030544905522</v>
      </c>
      <c r="P22">
        <f t="shared" si="7"/>
        <v>1</v>
      </c>
      <c r="Q22">
        <f t="shared" si="8"/>
        <v>0.9999288061724854</v>
      </c>
      <c r="R22">
        <f t="shared" si="9"/>
        <v>0.6836933849079089</v>
      </c>
      <c r="T22">
        <f t="shared" si="10"/>
        <v>0</v>
      </c>
      <c r="U22">
        <f t="shared" si="11"/>
        <v>0</v>
      </c>
      <c r="V22">
        <f t="shared" si="12"/>
        <v>0</v>
      </c>
      <c r="W22">
        <f t="shared" si="13"/>
        <v>1</v>
      </c>
      <c r="X22">
        <f t="shared" si="14"/>
        <v>0</v>
      </c>
      <c r="Y22">
        <f t="shared" si="15"/>
        <v>0</v>
      </c>
      <c r="Z22">
        <f t="shared" si="16"/>
        <v>0</v>
      </c>
      <c r="AA22">
        <f t="shared" si="17"/>
        <v>0</v>
      </c>
      <c r="AC22">
        <f t="shared" si="18"/>
        <v>0.009039329862008783</v>
      </c>
      <c r="AD22">
        <f t="shared" si="19"/>
        <v>0.007595825382656879</v>
      </c>
      <c r="AE22">
        <f t="shared" si="20"/>
        <v>-0.0017252648696359785</v>
      </c>
      <c r="AF22">
        <f t="shared" si="21"/>
        <v>0.011932417461202834</v>
      </c>
      <c r="AG22">
        <f t="shared" si="22"/>
        <v>0.683693384908446</v>
      </c>
      <c r="AH22">
        <f t="shared" si="23"/>
        <v>5.371258993136507E-13</v>
      </c>
      <c r="AK22">
        <f t="shared" si="24"/>
        <v>-0.003823997995365813</v>
      </c>
      <c r="AL22">
        <f t="shared" si="25"/>
        <v>0.0020248815432131195</v>
      </c>
      <c r="AM22">
        <f t="shared" si="26"/>
        <v>-0.011120456334921147</v>
      </c>
    </row>
    <row r="23" spans="1:39" ht="12.75">
      <c r="A23">
        <v>87</v>
      </c>
      <c r="B23">
        <v>-0.670958070886102</v>
      </c>
      <c r="C23">
        <v>0.680166177329762</v>
      </c>
      <c r="D23">
        <v>0.295278238834862</v>
      </c>
      <c r="E23">
        <v>-0.668016</v>
      </c>
      <c r="F23">
        <v>0.67735</v>
      </c>
      <c r="G23">
        <v>0.308142</v>
      </c>
      <c r="I23">
        <f t="shared" si="0"/>
        <v>-0.6709580708861026</v>
      </c>
      <c r="J23">
        <f t="shared" si="1"/>
        <v>0.6801661773297626</v>
      </c>
      <c r="K23">
        <f t="shared" si="2"/>
        <v>0.2952782388348622</v>
      </c>
      <c r="L23">
        <f t="shared" si="3"/>
        <v>1</v>
      </c>
      <c r="M23">
        <f t="shared" si="4"/>
        <v>-0.6680160364335956</v>
      </c>
      <c r="N23">
        <f t="shared" si="5"/>
        <v>0.6773500369426719</v>
      </c>
      <c r="O23">
        <f t="shared" si="6"/>
        <v>0.30814201680606607</v>
      </c>
      <c r="P23">
        <f t="shared" si="7"/>
        <v>0.9999999999999999</v>
      </c>
      <c r="Q23">
        <f t="shared" si="8"/>
        <v>0.999908968501454</v>
      </c>
      <c r="R23">
        <f t="shared" si="9"/>
        <v>0.7731019538777502</v>
      </c>
      <c r="T23">
        <f t="shared" si="10"/>
        <v>0</v>
      </c>
      <c r="U23">
        <f t="shared" si="11"/>
        <v>0</v>
      </c>
      <c r="V23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6"/>
        <v>0</v>
      </c>
      <c r="AA23">
        <f t="shared" si="17"/>
        <v>0</v>
      </c>
      <c r="AC23">
        <f t="shared" si="18"/>
        <v>0.009581051662504392</v>
      </c>
      <c r="AD23">
        <f t="shared" si="19"/>
        <v>0.009499774403593841</v>
      </c>
      <c r="AE23">
        <f t="shared" si="20"/>
        <v>-0.00011156020566732705</v>
      </c>
      <c r="AF23">
        <f t="shared" si="21"/>
        <v>0.013492765111653112</v>
      </c>
      <c r="AG23">
        <f t="shared" si="22"/>
        <v>0.7731019538779194</v>
      </c>
      <c r="AH23">
        <f t="shared" si="23"/>
        <v>1.6919798895287386E-13</v>
      </c>
      <c r="AK23">
        <f t="shared" si="24"/>
        <v>-0.0029420344525069586</v>
      </c>
      <c r="AL23">
        <f t="shared" si="25"/>
        <v>0.00281614038709066</v>
      </c>
      <c r="AM23">
        <f t="shared" si="26"/>
        <v>-0.01286377797120386</v>
      </c>
    </row>
    <row r="24" spans="1:39" ht="12.75">
      <c r="A24">
        <v>88</v>
      </c>
      <c r="B24">
        <v>-0.76059150234554</v>
      </c>
      <c r="C24">
        <v>0.595518194914771</v>
      </c>
      <c r="D24">
        <v>0.258570389034024</v>
      </c>
      <c r="E24">
        <v>-0.757256</v>
      </c>
      <c r="F24">
        <v>0.593947</v>
      </c>
      <c r="G24">
        <v>0.271643</v>
      </c>
      <c r="I24">
        <f t="shared" si="0"/>
        <v>-0.7605915023455402</v>
      </c>
      <c r="J24">
        <f t="shared" si="1"/>
        <v>0.5955181949147712</v>
      </c>
      <c r="K24">
        <f t="shared" si="2"/>
        <v>0.25857038903402413</v>
      </c>
      <c r="L24">
        <f t="shared" si="3"/>
        <v>0.9999999999999999</v>
      </c>
      <c r="M24">
        <f t="shared" si="4"/>
        <v>-0.757256148500217</v>
      </c>
      <c r="N24">
        <f t="shared" si="5"/>
        <v>0.5939471164748228</v>
      </c>
      <c r="O24">
        <f t="shared" si="6"/>
        <v>0.2716430532700229</v>
      </c>
      <c r="P24">
        <f t="shared" si="7"/>
        <v>1</v>
      </c>
      <c r="Q24">
        <f t="shared" si="8"/>
        <v>0.9999077562885175</v>
      </c>
      <c r="R24">
        <f t="shared" si="9"/>
        <v>0.7782324812433766</v>
      </c>
      <c r="T24">
        <f t="shared" si="10"/>
        <v>0</v>
      </c>
      <c r="U24">
        <f t="shared" si="11"/>
        <v>0</v>
      </c>
      <c r="V24">
        <f t="shared" si="12"/>
        <v>0</v>
      </c>
      <c r="W24">
        <f t="shared" si="13"/>
        <v>0</v>
      </c>
      <c r="X24">
        <f t="shared" si="14"/>
        <v>0</v>
      </c>
      <c r="Y24">
        <f t="shared" si="15"/>
        <v>1</v>
      </c>
      <c r="Z24">
        <f t="shared" si="16"/>
        <v>0</v>
      </c>
      <c r="AA24">
        <f t="shared" si="17"/>
        <v>0</v>
      </c>
      <c r="AC24">
        <f t="shared" si="18"/>
        <v>0.008191243771969309</v>
      </c>
      <c r="AD24">
        <f t="shared" si="19"/>
        <v>0.010805381072268444</v>
      </c>
      <c r="AE24">
        <f t="shared" si="20"/>
        <v>-0.0007913149904257843</v>
      </c>
      <c r="AF24">
        <f t="shared" si="21"/>
        <v>0.013582301500954679</v>
      </c>
      <c r="AG24">
        <f t="shared" si="22"/>
        <v>0.7782324812435517</v>
      </c>
      <c r="AH24">
        <f t="shared" si="23"/>
        <v>1.7508217098338719E-13</v>
      </c>
      <c r="AK24">
        <f t="shared" si="24"/>
        <v>-0.00333535384532313</v>
      </c>
      <c r="AL24">
        <f t="shared" si="25"/>
        <v>0.0015710784399484146</v>
      </c>
      <c r="AM24">
        <f t="shared" si="26"/>
        <v>-0.013072664235998788</v>
      </c>
    </row>
    <row r="25" spans="1:39" ht="12.75">
      <c r="A25">
        <v>89</v>
      </c>
      <c r="B25">
        <v>-0.838435174952733</v>
      </c>
      <c r="C25">
        <v>0.499886800351885</v>
      </c>
      <c r="D25">
        <v>0.217116660429212</v>
      </c>
      <c r="E25">
        <v>-0.836718</v>
      </c>
      <c r="F25">
        <v>0.497035</v>
      </c>
      <c r="G25">
        <v>0.229912</v>
      </c>
      <c r="I25">
        <f t="shared" si="0"/>
        <v>-0.8384351749527333</v>
      </c>
      <c r="J25">
        <f t="shared" si="1"/>
        <v>0.4998868003518852</v>
      </c>
      <c r="K25">
        <f t="shared" si="2"/>
        <v>0.21711666042921207</v>
      </c>
      <c r="L25">
        <f t="shared" si="3"/>
        <v>0.9999999999999999</v>
      </c>
      <c r="M25">
        <f t="shared" si="4"/>
        <v>-0.8367178617353133</v>
      </c>
      <c r="N25">
        <f t="shared" si="5"/>
        <v>0.49703491786672627</v>
      </c>
      <c r="O25">
        <f t="shared" si="6"/>
        <v>0.22991196200785613</v>
      </c>
      <c r="P25">
        <f t="shared" si="7"/>
        <v>1</v>
      </c>
      <c r="Q25">
        <f t="shared" si="8"/>
        <v>0.9999125989295577</v>
      </c>
      <c r="R25">
        <f t="shared" si="9"/>
        <v>0.7575288359841297</v>
      </c>
      <c r="T25">
        <f t="shared" si="10"/>
        <v>0</v>
      </c>
      <c r="U25">
        <f t="shared" si="11"/>
        <v>0</v>
      </c>
      <c r="V25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1</v>
      </c>
      <c r="Z25">
        <f t="shared" si="16"/>
        <v>0</v>
      </c>
      <c r="AA25">
        <f t="shared" si="17"/>
        <v>0</v>
      </c>
      <c r="AC25">
        <f t="shared" si="18"/>
        <v>0.007015393566800074</v>
      </c>
      <c r="AD25">
        <f t="shared" si="19"/>
        <v>0.0111008882283406</v>
      </c>
      <c r="AE25">
        <f t="shared" si="20"/>
        <v>0.001532656380930697</v>
      </c>
      <c r="AF25">
        <f t="shared" si="21"/>
        <v>0.013220987177106645</v>
      </c>
      <c r="AG25">
        <f t="shared" si="22"/>
        <v>0.7575288359837727</v>
      </c>
      <c r="AH25">
        <f t="shared" si="23"/>
        <v>-3.5693670241698783E-13</v>
      </c>
      <c r="AK25">
        <f t="shared" si="24"/>
        <v>-0.00171731321742008</v>
      </c>
      <c r="AL25">
        <f t="shared" si="25"/>
        <v>0.002851882485158941</v>
      </c>
      <c r="AM25">
        <f t="shared" si="26"/>
        <v>-0.012795301578644058</v>
      </c>
    </row>
    <row r="26" spans="1:39" ht="12.75">
      <c r="A26">
        <v>90</v>
      </c>
      <c r="B26">
        <v>-0.90162112041321</v>
      </c>
      <c r="C26">
        <v>0.396697547112437</v>
      </c>
      <c r="D26">
        <v>0.172367083109863</v>
      </c>
      <c r="E26">
        <v>-0.89955</v>
      </c>
      <c r="F26">
        <v>0.396353</v>
      </c>
      <c r="G26">
        <v>0.183612</v>
      </c>
      <c r="I26">
        <f t="shared" si="0"/>
        <v>-0.9016211204132105</v>
      </c>
      <c r="J26">
        <f t="shared" si="1"/>
        <v>0.39669754711243727</v>
      </c>
      <c r="K26">
        <f t="shared" si="2"/>
        <v>0.17236708310986312</v>
      </c>
      <c r="L26">
        <f t="shared" si="3"/>
        <v>0.9999999999999999</v>
      </c>
      <c r="M26">
        <f t="shared" si="4"/>
        <v>-0.8995503284920019</v>
      </c>
      <c r="N26">
        <f t="shared" si="5"/>
        <v>0.39635314473769157</v>
      </c>
      <c r="O26">
        <f t="shared" si="6"/>
        <v>0.18361206705027341</v>
      </c>
      <c r="P26">
        <f t="shared" si="7"/>
        <v>1</v>
      </c>
      <c r="Q26">
        <f t="shared" si="8"/>
        <v>0.9999345717720016</v>
      </c>
      <c r="R26">
        <f t="shared" si="9"/>
        <v>0.6554243580854532</v>
      </c>
      <c r="T26">
        <f t="shared" si="10"/>
        <v>0</v>
      </c>
      <c r="U26">
        <f t="shared" si="11"/>
        <v>0</v>
      </c>
      <c r="V26">
        <f t="shared" si="12"/>
        <v>0</v>
      </c>
      <c r="W26">
        <f t="shared" si="13"/>
        <v>1</v>
      </c>
      <c r="X26">
        <f t="shared" si="14"/>
        <v>0</v>
      </c>
      <c r="Y26">
        <f t="shared" si="15"/>
        <v>0</v>
      </c>
      <c r="Z26">
        <f t="shared" si="16"/>
        <v>0</v>
      </c>
      <c r="AA26">
        <f t="shared" si="17"/>
        <v>0</v>
      </c>
      <c r="AC26">
        <f t="shared" si="18"/>
        <v>0.004520221179230538</v>
      </c>
      <c r="AD26">
        <f t="shared" si="19"/>
        <v>0.010495651382567472</v>
      </c>
      <c r="AE26">
        <f t="shared" si="20"/>
        <v>-0.0005109576207324995</v>
      </c>
      <c r="AF26">
        <f t="shared" si="21"/>
        <v>0.011439063560612793</v>
      </c>
      <c r="AG26">
        <f t="shared" si="22"/>
        <v>0.6554243580854686</v>
      </c>
      <c r="AH26">
        <f t="shared" si="23"/>
        <v>1.5432100042289676E-14</v>
      </c>
      <c r="AK26">
        <f t="shared" si="24"/>
        <v>-0.0020707919212086257</v>
      </c>
      <c r="AL26">
        <f t="shared" si="25"/>
        <v>0.00034440237474570035</v>
      </c>
      <c r="AM26">
        <f t="shared" si="26"/>
        <v>-0.011244983940410291</v>
      </c>
    </row>
    <row r="27" spans="1:39" ht="12.75">
      <c r="A27">
        <v>92</v>
      </c>
      <c r="B27">
        <v>-0.980911310908777</v>
      </c>
      <c r="C27">
        <v>0.178273687920701</v>
      </c>
      <c r="D27">
        <v>0.0776626829717849</v>
      </c>
      <c r="E27">
        <v>-0.980104</v>
      </c>
      <c r="F27">
        <v>0.177867</v>
      </c>
      <c r="G27">
        <v>0.088091</v>
      </c>
      <c r="I27">
        <f t="shared" si="0"/>
        <v>-0.9809113109087776</v>
      </c>
      <c r="J27">
        <f t="shared" si="1"/>
        <v>0.1782736879207011</v>
      </c>
      <c r="K27">
        <f t="shared" si="2"/>
        <v>0.07766268297178494</v>
      </c>
      <c r="L27">
        <f t="shared" si="3"/>
        <v>1</v>
      </c>
      <c r="M27">
        <f t="shared" si="4"/>
        <v>-0.9801037330266402</v>
      </c>
      <c r="N27">
        <f t="shared" si="5"/>
        <v>0.17786695155029408</v>
      </c>
      <c r="O27">
        <f t="shared" si="6"/>
        <v>0.08809097600463804</v>
      </c>
      <c r="P27">
        <f t="shared" si="7"/>
        <v>1</v>
      </c>
      <c r="Q27">
        <f t="shared" si="8"/>
        <v>0.9999452165439551</v>
      </c>
      <c r="R27">
        <f t="shared" si="9"/>
        <v>0.5997418102457144</v>
      </c>
      <c r="T27">
        <f t="shared" si="10"/>
        <v>0</v>
      </c>
      <c r="U27">
        <f t="shared" si="11"/>
        <v>1</v>
      </c>
      <c r="V27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0</v>
      </c>
      <c r="Z27">
        <f t="shared" si="16"/>
        <v>0</v>
      </c>
      <c r="AA27">
        <f t="shared" si="17"/>
        <v>0</v>
      </c>
      <c r="AC27">
        <f t="shared" si="18"/>
        <v>0.001890678495472491</v>
      </c>
      <c r="AD27">
        <f t="shared" si="19"/>
        <v>0.010291949254432262</v>
      </c>
      <c r="AE27">
        <f t="shared" si="20"/>
        <v>0.0002550024189584277</v>
      </c>
      <c r="AF27">
        <f t="shared" si="21"/>
        <v>0.010467278101910045</v>
      </c>
      <c r="AG27">
        <f t="shared" si="22"/>
        <v>0.599741810245519</v>
      </c>
      <c r="AH27">
        <f t="shared" si="23"/>
        <v>-1.9539925233402755E-13</v>
      </c>
      <c r="AK27">
        <f t="shared" si="24"/>
        <v>-0.0008075778821373669</v>
      </c>
      <c r="AL27">
        <f t="shared" si="25"/>
        <v>0.00040673637040702926</v>
      </c>
      <c r="AM27">
        <f t="shared" si="26"/>
        <v>-0.0104282930328531</v>
      </c>
    </row>
    <row r="28" spans="1:39" ht="12.75">
      <c r="A28">
        <v>95</v>
      </c>
      <c r="B28">
        <v>-0.980971677572763</v>
      </c>
      <c r="C28">
        <v>-0.17827042427742</v>
      </c>
      <c r="D28">
        <v>-0.0769039896756145</v>
      </c>
      <c r="E28">
        <v>-0.98178</v>
      </c>
      <c r="F28">
        <v>-0.178966</v>
      </c>
      <c r="G28">
        <v>-0.063865</v>
      </c>
      <c r="I28">
        <f t="shared" si="0"/>
        <v>-0.9809716775727634</v>
      </c>
      <c r="J28">
        <f t="shared" si="1"/>
        <v>-0.17827042427742004</v>
      </c>
      <c r="K28">
        <f t="shared" si="2"/>
        <v>-0.07690398967561453</v>
      </c>
      <c r="L28">
        <f t="shared" si="3"/>
        <v>1</v>
      </c>
      <c r="M28">
        <f t="shared" si="4"/>
        <v>-0.9817802278805442</v>
      </c>
      <c r="N28">
        <f t="shared" si="5"/>
        <v>-0.17896604153972323</v>
      </c>
      <c r="O28">
        <f t="shared" si="6"/>
        <v>-0.06386501482367839</v>
      </c>
      <c r="P28">
        <f t="shared" si="7"/>
        <v>1</v>
      </c>
      <c r="Q28">
        <f t="shared" si="8"/>
        <v>0.9999144237489174</v>
      </c>
      <c r="R28">
        <f t="shared" si="9"/>
        <v>0.7495789049621316</v>
      </c>
      <c r="T28">
        <f t="shared" si="10"/>
        <v>0</v>
      </c>
      <c r="U28">
        <f t="shared" si="11"/>
        <v>0</v>
      </c>
      <c r="V28">
        <f t="shared" si="12"/>
        <v>0</v>
      </c>
      <c r="W28">
        <f t="shared" si="13"/>
        <v>0</v>
      </c>
      <c r="X28">
        <f t="shared" si="14"/>
        <v>1</v>
      </c>
      <c r="Y28">
        <f t="shared" si="15"/>
        <v>0</v>
      </c>
      <c r="Z28">
        <f t="shared" si="16"/>
        <v>0</v>
      </c>
      <c r="AA28">
        <f t="shared" si="17"/>
        <v>0</v>
      </c>
      <c r="AC28">
        <f t="shared" si="18"/>
        <v>-0.0023779593217556107</v>
      </c>
      <c r="AD28">
        <f t="shared" si="19"/>
        <v>0.012853045778854655</v>
      </c>
      <c r="AE28">
        <f t="shared" si="20"/>
        <v>0.0005382402263324204</v>
      </c>
      <c r="AF28">
        <f t="shared" si="21"/>
        <v>0.01308224670576504</v>
      </c>
      <c r="AG28">
        <f t="shared" si="22"/>
        <v>0.7495789049621094</v>
      </c>
      <c r="AH28">
        <f t="shared" si="23"/>
        <v>-2.220446049250313E-14</v>
      </c>
      <c r="AK28">
        <f t="shared" si="24"/>
        <v>0.0008085503077808198</v>
      </c>
      <c r="AL28">
        <f t="shared" si="25"/>
        <v>0.0006956172623031887</v>
      </c>
      <c r="AM28">
        <f t="shared" si="26"/>
        <v>-0.013038974851936141</v>
      </c>
    </row>
    <row r="29" spans="1:39" ht="12.75">
      <c r="A29">
        <v>96</v>
      </c>
      <c r="B29">
        <v>-0.946741511641742</v>
      </c>
      <c r="C29">
        <v>-0.295566841646036</v>
      </c>
      <c r="D29">
        <v>-0.127752699594549</v>
      </c>
      <c r="E29">
        <v>-0.949091</v>
      </c>
      <c r="F29">
        <v>-0.294156</v>
      </c>
      <c r="G29">
        <v>-0.112692</v>
      </c>
      <c r="I29">
        <f t="shared" si="0"/>
        <v>-0.9467415116417427</v>
      </c>
      <c r="J29">
        <f t="shared" si="1"/>
        <v>-0.29556684164603625</v>
      </c>
      <c r="K29">
        <f t="shared" si="2"/>
        <v>-0.12775269959454907</v>
      </c>
      <c r="L29">
        <f t="shared" si="3"/>
        <v>1</v>
      </c>
      <c r="M29">
        <f t="shared" si="4"/>
        <v>-0.9490905418356679</v>
      </c>
      <c r="N29">
        <f t="shared" si="5"/>
        <v>-0.2941558579990883</v>
      </c>
      <c r="O29">
        <f t="shared" si="6"/>
        <v>-0.11269194559904697</v>
      </c>
      <c r="P29">
        <f t="shared" si="7"/>
        <v>1</v>
      </c>
      <c r="Q29">
        <f t="shared" si="8"/>
        <v>0.9998828324356916</v>
      </c>
      <c r="R29">
        <f t="shared" si="9"/>
        <v>0.877092852043347</v>
      </c>
      <c r="T29">
        <f t="shared" si="10"/>
        <v>0</v>
      </c>
      <c r="U29">
        <f t="shared" si="11"/>
        <v>0</v>
      </c>
      <c r="V29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6"/>
        <v>0</v>
      </c>
      <c r="AA29">
        <f t="shared" si="17"/>
        <v>1</v>
      </c>
      <c r="AC29">
        <f t="shared" si="18"/>
        <v>-0.0042712025212771135</v>
      </c>
      <c r="AD29">
        <f t="shared" si="19"/>
        <v>0.014558735952869134</v>
      </c>
      <c r="AE29">
        <f t="shared" si="20"/>
        <v>-0.002030132226162995</v>
      </c>
      <c r="AF29">
        <f t="shared" si="21"/>
        <v>0.015307560236002138</v>
      </c>
      <c r="AG29">
        <f t="shared" si="22"/>
        <v>0.8770928520438376</v>
      </c>
      <c r="AH29">
        <f t="shared" si="23"/>
        <v>4.906075545818567E-13</v>
      </c>
      <c r="AK29">
        <f t="shared" si="24"/>
        <v>0.0023490301939251834</v>
      </c>
      <c r="AL29">
        <f t="shared" si="25"/>
        <v>-0.001410983646947972</v>
      </c>
      <c r="AM29">
        <f t="shared" si="26"/>
        <v>-0.015060753995502107</v>
      </c>
    </row>
    <row r="30" spans="1:39" ht="12.75">
      <c r="A30">
        <v>97</v>
      </c>
      <c r="B30">
        <v>-0.896907949501647</v>
      </c>
      <c r="C30">
        <v>-0.405865517722026</v>
      </c>
      <c r="D30">
        <v>-0.175582777187805</v>
      </c>
      <c r="E30">
        <v>-0.899652</v>
      </c>
      <c r="F30">
        <v>-0.405744</v>
      </c>
      <c r="G30">
        <v>-0.16124</v>
      </c>
      <c r="I30">
        <f t="shared" si="0"/>
        <v>-0.8969079495016472</v>
      </c>
      <c r="J30">
        <f t="shared" si="1"/>
        <v>-0.4058655177220261</v>
      </c>
      <c r="K30">
        <f t="shared" si="2"/>
        <v>-0.17558277718780502</v>
      </c>
      <c r="L30">
        <f t="shared" si="3"/>
        <v>1</v>
      </c>
      <c r="M30">
        <f t="shared" si="4"/>
        <v>-0.8996518865359112</v>
      </c>
      <c r="N30">
        <f t="shared" si="5"/>
        <v>-0.4057439488275764</v>
      </c>
      <c r="O30">
        <f t="shared" si="6"/>
        <v>-0.16123997966441506</v>
      </c>
      <c r="P30">
        <f t="shared" si="7"/>
        <v>1</v>
      </c>
      <c r="Q30">
        <f t="shared" si="8"/>
        <v>0.9998933700948794</v>
      </c>
      <c r="R30">
        <f t="shared" si="9"/>
        <v>0.8367216391264048</v>
      </c>
      <c r="T30">
        <f t="shared" si="10"/>
        <v>0</v>
      </c>
      <c r="U30">
        <f t="shared" si="11"/>
        <v>0</v>
      </c>
      <c r="V30">
        <f t="shared" si="12"/>
        <v>0</v>
      </c>
      <c r="W30">
        <f t="shared" si="13"/>
        <v>0</v>
      </c>
      <c r="X30">
        <f t="shared" si="14"/>
        <v>0</v>
      </c>
      <c r="Y30">
        <f t="shared" si="15"/>
        <v>0</v>
      </c>
      <c r="Z30">
        <f t="shared" si="16"/>
        <v>1</v>
      </c>
      <c r="AA30">
        <f t="shared" si="17"/>
        <v>0</v>
      </c>
      <c r="AC30">
        <f t="shared" si="18"/>
        <v>-0.0057999015383057295</v>
      </c>
      <c r="AD30">
        <f t="shared" si="19"/>
        <v>0.013345957201725545</v>
      </c>
      <c r="AE30">
        <f t="shared" si="20"/>
        <v>-0.001222705532852253</v>
      </c>
      <c r="AF30">
        <f t="shared" si="21"/>
        <v>0.01460302846345232</v>
      </c>
      <c r="AG30">
        <f t="shared" si="22"/>
        <v>0.8367216391263095</v>
      </c>
      <c r="AH30">
        <f t="shared" si="23"/>
        <v>-9.536815781530095E-14</v>
      </c>
      <c r="AK30">
        <f t="shared" si="24"/>
        <v>0.00274393703426401</v>
      </c>
      <c r="AL30">
        <f t="shared" si="25"/>
        <v>-0.00012156889444969732</v>
      </c>
      <c r="AM30">
        <f t="shared" si="26"/>
        <v>-0.01434279752338996</v>
      </c>
    </row>
    <row r="31" spans="1:39" ht="12.75">
      <c r="A31">
        <v>98</v>
      </c>
      <c r="B31">
        <v>-0.832092110296243</v>
      </c>
      <c r="C31">
        <v>-0.509010676154616</v>
      </c>
      <c r="D31">
        <v>-0.220297189140858</v>
      </c>
      <c r="E31">
        <v>-0.834532</v>
      </c>
      <c r="F31">
        <v>-0.511376</v>
      </c>
      <c r="G31">
        <v>-0.205062</v>
      </c>
      <c r="I31">
        <f t="shared" si="0"/>
        <v>-0.8320921102962441</v>
      </c>
      <c r="J31">
        <f t="shared" si="1"/>
        <v>-0.5090106761546167</v>
      </c>
      <c r="K31">
        <f t="shared" si="2"/>
        <v>-0.2202971891408583</v>
      </c>
      <c r="L31">
        <f t="shared" si="3"/>
        <v>1</v>
      </c>
      <c r="M31">
        <f t="shared" si="4"/>
        <v>-0.8345322102003305</v>
      </c>
      <c r="N31">
        <f t="shared" si="5"/>
        <v>-0.5113761288044129</v>
      </c>
      <c r="O31">
        <f t="shared" si="6"/>
        <v>-0.20506205165062594</v>
      </c>
      <c r="P31">
        <f t="shared" si="7"/>
        <v>1</v>
      </c>
      <c r="Q31">
        <f t="shared" si="8"/>
        <v>0.9998781705659368</v>
      </c>
      <c r="R31">
        <f t="shared" si="9"/>
        <v>0.894371914606578</v>
      </c>
      <c r="T31">
        <f t="shared" si="10"/>
        <v>0</v>
      </c>
      <c r="U31">
        <f t="shared" si="11"/>
        <v>0</v>
      </c>
      <c r="V31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0</v>
      </c>
      <c r="Z31">
        <f t="shared" si="16"/>
        <v>0</v>
      </c>
      <c r="AA31">
        <f t="shared" si="17"/>
        <v>1</v>
      </c>
      <c r="AC31">
        <f t="shared" si="18"/>
        <v>-0.008275950205007612</v>
      </c>
      <c r="AD31">
        <f t="shared" si="19"/>
        <v>0.013214584854993994</v>
      </c>
      <c r="AE31">
        <f t="shared" si="20"/>
        <v>0.0007262375851108671</v>
      </c>
      <c r="AF31">
        <f t="shared" si="21"/>
        <v>0.015609100733726778</v>
      </c>
      <c r="AG31">
        <f t="shared" si="22"/>
        <v>0.8943719146068344</v>
      </c>
      <c r="AH31">
        <f t="shared" si="23"/>
        <v>2.5646151868841116E-13</v>
      </c>
      <c r="AK31">
        <f t="shared" si="24"/>
        <v>0.0024400999040864457</v>
      </c>
      <c r="AL31">
        <f t="shared" si="25"/>
        <v>0.0023654526497961514</v>
      </c>
      <c r="AM31">
        <f t="shared" si="26"/>
        <v>-0.015235137490232364</v>
      </c>
    </row>
    <row r="32" spans="1:39" ht="12.75">
      <c r="A32">
        <v>99</v>
      </c>
      <c r="B32">
        <v>-0.752844686197951</v>
      </c>
      <c r="C32">
        <v>-0.604024525705244</v>
      </c>
      <c r="D32">
        <v>-0.261494265348329</v>
      </c>
      <c r="E32">
        <v>-0.755734</v>
      </c>
      <c r="F32">
        <v>-0.605113</v>
      </c>
      <c r="G32">
        <v>-0.250408</v>
      </c>
      <c r="I32">
        <f t="shared" si="0"/>
        <v>-0.7528446861979515</v>
      </c>
      <c r="J32">
        <f t="shared" si="1"/>
        <v>-0.6040245257052445</v>
      </c>
      <c r="K32">
        <f t="shared" si="2"/>
        <v>-0.2614942653483292</v>
      </c>
      <c r="L32">
        <f t="shared" si="3"/>
        <v>1</v>
      </c>
      <c r="M32">
        <f t="shared" si="4"/>
        <v>-0.7557340801119733</v>
      </c>
      <c r="N32">
        <f t="shared" si="5"/>
        <v>-0.6051130641453163</v>
      </c>
      <c r="O32">
        <f t="shared" si="6"/>
        <v>-0.25040802654462946</v>
      </c>
      <c r="P32">
        <f t="shared" si="7"/>
        <v>0.9999999999999999</v>
      </c>
      <c r="Q32">
        <f t="shared" si="8"/>
        <v>0.9999337808980306</v>
      </c>
      <c r="R32">
        <f t="shared" si="9"/>
        <v>0.6593737751033756</v>
      </c>
      <c r="T32">
        <f t="shared" si="10"/>
        <v>0</v>
      </c>
      <c r="U32">
        <f t="shared" si="11"/>
        <v>0</v>
      </c>
      <c r="V32">
        <f t="shared" si="12"/>
        <v>0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6"/>
        <v>0</v>
      </c>
      <c r="AA32">
        <f t="shared" si="17"/>
        <v>0</v>
      </c>
      <c r="AC32">
        <f t="shared" si="18"/>
        <v>-0.006981006694949804</v>
      </c>
      <c r="AD32">
        <f t="shared" si="19"/>
        <v>0.009101775912135929</v>
      </c>
      <c r="AE32">
        <f t="shared" si="20"/>
        <v>-0.0009257644081623329</v>
      </c>
      <c r="AF32">
        <f t="shared" si="21"/>
        <v>0.011507989353883327</v>
      </c>
      <c r="AG32">
        <f t="shared" si="22"/>
        <v>0.6593737751030005</v>
      </c>
      <c r="AH32">
        <f t="shared" si="23"/>
        <v>-3.750333377183779E-13</v>
      </c>
      <c r="AK32">
        <f t="shared" si="24"/>
        <v>0.002889393914021765</v>
      </c>
      <c r="AL32">
        <f t="shared" si="25"/>
        <v>0.00108853844007184</v>
      </c>
      <c r="AM32">
        <f t="shared" si="26"/>
        <v>-0.011086238803699744</v>
      </c>
    </row>
    <row r="33" spans="1:39" ht="12.75">
      <c r="A33">
        <v>102</v>
      </c>
      <c r="B33">
        <v>-0.430591378265692</v>
      </c>
      <c r="C33">
        <v>-0.82820765159648</v>
      </c>
      <c r="D33">
        <v>-0.35869646053494</v>
      </c>
      <c r="E33">
        <v>-0.435462</v>
      </c>
      <c r="F33">
        <v>-0.831219</v>
      </c>
      <c r="G33">
        <v>-0.345613</v>
      </c>
      <c r="I33">
        <f t="shared" si="0"/>
        <v>-0.4305913782656923</v>
      </c>
      <c r="J33">
        <f t="shared" si="1"/>
        <v>-0.8282076515964807</v>
      </c>
      <c r="K33">
        <f t="shared" si="2"/>
        <v>-0.35869646053494025</v>
      </c>
      <c r="L33">
        <f t="shared" si="3"/>
        <v>1</v>
      </c>
      <c r="M33">
        <f t="shared" si="4"/>
        <v>-0.4354618856533849</v>
      </c>
      <c r="N33">
        <f t="shared" si="5"/>
        <v>-0.8312187817327825</v>
      </c>
      <c r="O33">
        <f t="shared" si="6"/>
        <v>-0.3456129092465549</v>
      </c>
      <c r="P33">
        <f t="shared" si="7"/>
        <v>1</v>
      </c>
      <c r="Q33">
        <f t="shared" si="8"/>
        <v>0.9998980159693865</v>
      </c>
      <c r="R33">
        <f t="shared" si="9"/>
        <v>0.818290307966959</v>
      </c>
      <c r="T33">
        <f t="shared" si="10"/>
        <v>0</v>
      </c>
      <c r="U33">
        <f t="shared" si="11"/>
        <v>0</v>
      </c>
      <c r="V33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6"/>
        <v>1</v>
      </c>
      <c r="AA33">
        <f t="shared" si="17"/>
        <v>0</v>
      </c>
      <c r="AC33">
        <f t="shared" si="18"/>
        <v>-0.011915979009197275</v>
      </c>
      <c r="AD33">
        <f t="shared" si="19"/>
        <v>0.007380698142850306</v>
      </c>
      <c r="AE33">
        <f t="shared" si="20"/>
        <v>-0.002737224810116623</v>
      </c>
      <c r="AF33">
        <f t="shared" si="21"/>
        <v>0.014281374600668592</v>
      </c>
      <c r="AG33">
        <f t="shared" si="22"/>
        <v>0.818290307967382</v>
      </c>
      <c r="AH33">
        <f t="shared" si="23"/>
        <v>4.2299497238218464E-13</v>
      </c>
      <c r="AK33">
        <f t="shared" si="24"/>
        <v>0.004870507387692569</v>
      </c>
      <c r="AL33">
        <f t="shared" si="25"/>
        <v>0.0030111301363018317</v>
      </c>
      <c r="AM33">
        <f t="shared" si="26"/>
        <v>-0.013083551288385342</v>
      </c>
    </row>
    <row r="34" spans="1:39" ht="12.75">
      <c r="A34">
        <v>106</v>
      </c>
      <c r="B34">
        <v>0.0969114068791827</v>
      </c>
      <c r="C34">
        <v>-0.913298457458497</v>
      </c>
      <c r="D34">
        <v>-0.395593360435467</v>
      </c>
      <c r="E34">
        <v>0.095225</v>
      </c>
      <c r="F34">
        <v>-0.917626</v>
      </c>
      <c r="G34">
        <v>-0.385868</v>
      </c>
      <c r="I34">
        <f t="shared" si="0"/>
        <v>0.09691140687918282</v>
      </c>
      <c r="J34">
        <f t="shared" si="1"/>
        <v>-0.913298457458498</v>
      </c>
      <c r="K34">
        <f t="shared" si="2"/>
        <v>-0.39559336043546744</v>
      </c>
      <c r="L34">
        <f t="shared" si="3"/>
        <v>1</v>
      </c>
      <c r="M34">
        <f t="shared" si="4"/>
        <v>0.09522502904720923</v>
      </c>
      <c r="N34">
        <f t="shared" si="5"/>
        <v>-0.9176262799104691</v>
      </c>
      <c r="O34">
        <f t="shared" si="6"/>
        <v>-0.3858681177042639</v>
      </c>
      <c r="P34">
        <f t="shared" si="7"/>
        <v>1</v>
      </c>
      <c r="Q34">
        <f t="shared" si="8"/>
        <v>0.9999419228682256</v>
      </c>
      <c r="R34">
        <f t="shared" si="9"/>
        <v>0.6175076071868468</v>
      </c>
      <c r="T34">
        <f t="shared" si="10"/>
        <v>0</v>
      </c>
      <c r="U34">
        <f t="shared" si="11"/>
        <v>0</v>
      </c>
      <c r="V34">
        <f t="shared" si="12"/>
        <v>1</v>
      </c>
      <c r="W34">
        <f t="shared" si="13"/>
        <v>0</v>
      </c>
      <c r="X34">
        <f t="shared" si="14"/>
        <v>0</v>
      </c>
      <c r="Y34">
        <f t="shared" si="15"/>
        <v>0</v>
      </c>
      <c r="Z34">
        <f t="shared" si="16"/>
        <v>0</v>
      </c>
      <c r="AA34">
        <f t="shared" si="17"/>
        <v>0</v>
      </c>
      <c r="AC34">
        <f t="shared" si="18"/>
        <v>-0.010594107011961007</v>
      </c>
      <c r="AD34">
        <f t="shared" si="19"/>
        <v>-0.00027536708180817687</v>
      </c>
      <c r="AE34">
        <f t="shared" si="20"/>
        <v>-0.0019595816351775236</v>
      </c>
      <c r="AF34">
        <f t="shared" si="21"/>
        <v>0.010777332257824752</v>
      </c>
      <c r="AG34">
        <f t="shared" si="22"/>
        <v>0.6175076071867337</v>
      </c>
      <c r="AH34">
        <f t="shared" si="23"/>
        <v>-1.1313172620930345E-13</v>
      </c>
      <c r="AK34">
        <f t="shared" si="24"/>
        <v>0.00168637783197359</v>
      </c>
      <c r="AL34">
        <f t="shared" si="25"/>
        <v>0.004327822451971053</v>
      </c>
      <c r="AM34">
        <f t="shared" si="26"/>
        <v>-0.009725242731203565</v>
      </c>
    </row>
    <row r="35" spans="1:39" ht="12.75">
      <c r="A35">
        <v>110</v>
      </c>
      <c r="B35">
        <v>0.596941464159142</v>
      </c>
      <c r="C35">
        <v>-0.736186579533984</v>
      </c>
      <c r="D35">
        <v>-0.31888902220301</v>
      </c>
      <c r="E35">
        <v>0.595319</v>
      </c>
      <c r="F35">
        <v>-0.741464</v>
      </c>
      <c r="G35">
        <v>-0.309558</v>
      </c>
      <c r="I35">
        <f t="shared" si="0"/>
        <v>0.5969414641591422</v>
      </c>
      <c r="J35">
        <f t="shared" si="1"/>
        <v>-0.7361865795339844</v>
      </c>
      <c r="K35">
        <f t="shared" si="2"/>
        <v>-0.3188890222030102</v>
      </c>
      <c r="L35">
        <f t="shared" si="3"/>
        <v>0.9999999999999999</v>
      </c>
      <c r="M35">
        <f t="shared" si="4"/>
        <v>0.5953190802427666</v>
      </c>
      <c r="N35">
        <f t="shared" si="5"/>
        <v>-0.741464099941582</v>
      </c>
      <c r="O35">
        <f t="shared" si="6"/>
        <v>-0.3095580417251764</v>
      </c>
      <c r="P35">
        <f t="shared" si="7"/>
        <v>1</v>
      </c>
      <c r="Q35">
        <f t="shared" si="8"/>
        <v>0.9999412242260487</v>
      </c>
      <c r="R35">
        <f t="shared" si="9"/>
        <v>0.6212107116103076</v>
      </c>
      <c r="T35">
        <f t="shared" si="10"/>
        <v>0</v>
      </c>
      <c r="U35">
        <f t="shared" si="11"/>
        <v>0</v>
      </c>
      <c r="V35">
        <f t="shared" si="12"/>
        <v>1</v>
      </c>
      <c r="W35">
        <f t="shared" si="13"/>
        <v>0</v>
      </c>
      <c r="X35">
        <f t="shared" si="14"/>
        <v>0</v>
      </c>
      <c r="Y35">
        <f t="shared" si="15"/>
        <v>0</v>
      </c>
      <c r="Z35">
        <f t="shared" si="16"/>
        <v>0</v>
      </c>
      <c r="AA35">
        <f t="shared" si="17"/>
        <v>0</v>
      </c>
      <c r="AC35">
        <f t="shared" si="18"/>
        <v>-0.008552285924110059</v>
      </c>
      <c r="AD35">
        <f t="shared" si="19"/>
        <v>-0.005052688727747556</v>
      </c>
      <c r="AE35">
        <f t="shared" si="20"/>
        <v>-0.004344748025328582</v>
      </c>
      <c r="AF35">
        <f t="shared" si="21"/>
        <v>0.010841959846394696</v>
      </c>
      <c r="AG35">
        <f t="shared" si="22"/>
        <v>0.6212107116098665</v>
      </c>
      <c r="AH35">
        <f t="shared" si="23"/>
        <v>-4.410916076835747E-13</v>
      </c>
      <c r="AK35">
        <f t="shared" si="24"/>
        <v>0.0016223839163755915</v>
      </c>
      <c r="AL35">
        <f t="shared" si="25"/>
        <v>0.005277520407597658</v>
      </c>
      <c r="AM35">
        <f t="shared" si="26"/>
        <v>-0.009330980477833761</v>
      </c>
    </row>
    <row r="36" spans="1:39" ht="12.75">
      <c r="A36">
        <v>112</v>
      </c>
      <c r="B36">
        <v>0.789761317155886</v>
      </c>
      <c r="C36">
        <v>-0.562889533960387</v>
      </c>
      <c r="D36">
        <v>-0.243787683204173</v>
      </c>
      <c r="E36">
        <v>0.787686</v>
      </c>
      <c r="F36">
        <v>-0.570608</v>
      </c>
      <c r="G36">
        <v>-0.232286</v>
      </c>
      <c r="I36">
        <f t="shared" si="0"/>
        <v>0.789761317155886</v>
      </c>
      <c r="J36">
        <f t="shared" si="1"/>
        <v>-0.562889533960387</v>
      </c>
      <c r="K36">
        <f t="shared" si="2"/>
        <v>-0.243787683204173</v>
      </c>
      <c r="L36">
        <f t="shared" si="3"/>
        <v>1</v>
      </c>
      <c r="M36">
        <f t="shared" si="4"/>
        <v>0.7876861929610857</v>
      </c>
      <c r="N36">
        <f t="shared" si="5"/>
        <v>-0.5706081397830344</v>
      </c>
      <c r="O36">
        <f t="shared" si="6"/>
        <v>-0.2322860569035869</v>
      </c>
      <c r="P36">
        <f t="shared" si="7"/>
        <v>0.9999999999999999</v>
      </c>
      <c r="Q36">
        <f t="shared" si="8"/>
        <v>0.999901914788086</v>
      </c>
      <c r="R36">
        <f t="shared" si="9"/>
        <v>0.802496131419843</v>
      </c>
      <c r="T36">
        <f t="shared" si="10"/>
        <v>0</v>
      </c>
      <c r="U36">
        <f t="shared" si="11"/>
        <v>0</v>
      </c>
      <c r="V36">
        <f t="shared" si="12"/>
        <v>0</v>
      </c>
      <c r="W36">
        <f t="shared" si="13"/>
        <v>0</v>
      </c>
      <c r="X36">
        <f t="shared" si="14"/>
        <v>0</v>
      </c>
      <c r="Y36">
        <f t="shared" si="15"/>
        <v>0</v>
      </c>
      <c r="Z36">
        <f t="shared" si="16"/>
        <v>1</v>
      </c>
      <c r="AA36">
        <f t="shared" si="17"/>
        <v>0</v>
      </c>
      <c r="AC36">
        <f t="shared" si="18"/>
        <v>-0.008355846099192904</v>
      </c>
      <c r="AD36">
        <f t="shared" si="19"/>
        <v>-0.008577649816774363</v>
      </c>
      <c r="AE36">
        <f t="shared" si="20"/>
        <v>-0.007263921992022193</v>
      </c>
      <c r="AF36">
        <f t="shared" si="21"/>
        <v>0.014005741791093759</v>
      </c>
      <c r="AG36">
        <f t="shared" si="22"/>
        <v>0.8024961314189465</v>
      </c>
      <c r="AH36">
        <f t="shared" si="23"/>
        <v>-8.965050923848139E-13</v>
      </c>
      <c r="AK36">
        <f t="shared" si="24"/>
        <v>0.002075124194800382</v>
      </c>
      <c r="AL36">
        <f t="shared" si="25"/>
        <v>0.007718605822647384</v>
      </c>
      <c r="AM36">
        <f t="shared" si="26"/>
        <v>-0.011501626300586099</v>
      </c>
    </row>
    <row r="37" spans="1:39" ht="12.75">
      <c r="A37">
        <v>114</v>
      </c>
      <c r="B37">
        <v>0.925571672675061</v>
      </c>
      <c r="C37">
        <v>-0.347414847502915</v>
      </c>
      <c r="D37">
        <v>-0.150399476315626</v>
      </c>
      <c r="E37">
        <v>0.92531</v>
      </c>
      <c r="F37">
        <v>-0.352226</v>
      </c>
      <c r="G37">
        <v>-0.140492</v>
      </c>
      <c r="I37">
        <f t="shared" si="0"/>
        <v>0.9255716726750617</v>
      </c>
      <c r="J37">
        <f t="shared" si="1"/>
        <v>-0.3474148475029153</v>
      </c>
      <c r="K37">
        <f t="shared" si="2"/>
        <v>-0.1503994763156261</v>
      </c>
      <c r="L37">
        <f t="shared" si="3"/>
        <v>1</v>
      </c>
      <c r="M37">
        <f t="shared" si="4"/>
        <v>0.9253101141647689</v>
      </c>
      <c r="N37">
        <f t="shared" si="5"/>
        <v>-0.3522260434576519</v>
      </c>
      <c r="O37">
        <f t="shared" si="6"/>
        <v>-0.14049201733390618</v>
      </c>
      <c r="P37">
        <f t="shared" si="7"/>
        <v>1</v>
      </c>
      <c r="Q37">
        <f t="shared" si="8"/>
        <v>0.9999393131185781</v>
      </c>
      <c r="R37">
        <f t="shared" si="9"/>
        <v>0.6312294270180896</v>
      </c>
      <c r="T37">
        <f t="shared" si="10"/>
        <v>0</v>
      </c>
      <c r="U37">
        <f t="shared" si="11"/>
        <v>0</v>
      </c>
      <c r="V37">
        <f t="shared" si="12"/>
        <v>1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6"/>
        <v>0</v>
      </c>
      <c r="AA37">
        <f t="shared" si="17"/>
        <v>0</v>
      </c>
      <c r="AC37">
        <f t="shared" si="18"/>
        <v>-0.004165599703319867</v>
      </c>
      <c r="AD37">
        <f t="shared" si="19"/>
        <v>-0.009130725118696142</v>
      </c>
      <c r="AE37">
        <f t="shared" si="20"/>
        <v>-0.004543975997359506</v>
      </c>
      <c r="AF37">
        <f t="shared" si="21"/>
        <v>0.011016808972931617</v>
      </c>
      <c r="AG37">
        <f t="shared" si="22"/>
        <v>0.631229427017628</v>
      </c>
      <c r="AH37">
        <f t="shared" si="23"/>
        <v>-4.616307336391401E-13</v>
      </c>
      <c r="AK37">
        <f t="shared" si="24"/>
        <v>0.00026155851029274757</v>
      </c>
      <c r="AL37">
        <f t="shared" si="25"/>
        <v>0.0048111959547366134</v>
      </c>
      <c r="AM37">
        <f t="shared" si="26"/>
        <v>-0.009907458981719935</v>
      </c>
    </row>
    <row r="38" spans="1:39" ht="12.75">
      <c r="A38">
        <v>116</v>
      </c>
      <c r="B38">
        <v>0.992082345186726</v>
      </c>
      <c r="C38">
        <v>-0.115287223247239</v>
      </c>
      <c r="D38">
        <v>-0.0498144208512637</v>
      </c>
      <c r="E38">
        <v>0.991682</v>
      </c>
      <c r="F38">
        <v>-0.122263</v>
      </c>
      <c r="G38">
        <v>-0.040241</v>
      </c>
      <c r="I38">
        <f t="shared" si="0"/>
        <v>0.9920823451867262</v>
      </c>
      <c r="J38">
        <f t="shared" si="1"/>
        <v>-0.11528722324723903</v>
      </c>
      <c r="K38">
        <f t="shared" si="2"/>
        <v>-0.04981442085126371</v>
      </c>
      <c r="L38">
        <f t="shared" si="3"/>
        <v>1</v>
      </c>
      <c r="M38">
        <f t="shared" si="4"/>
        <v>0.9916816190088871</v>
      </c>
      <c r="N38">
        <f t="shared" si="5"/>
        <v>-0.1222629530281719</v>
      </c>
      <c r="O38">
        <f t="shared" si="6"/>
        <v>-0.04024098453993985</v>
      </c>
      <c r="P38">
        <f t="shared" si="7"/>
        <v>1</v>
      </c>
      <c r="Q38">
        <f t="shared" si="8"/>
        <v>0.9999297639648735</v>
      </c>
      <c r="R38">
        <f t="shared" si="9"/>
        <v>0.6790787895853471</v>
      </c>
      <c r="T38">
        <f t="shared" si="10"/>
        <v>0</v>
      </c>
      <c r="U38">
        <f t="shared" si="11"/>
        <v>0</v>
      </c>
      <c r="V38">
        <f t="shared" si="12"/>
        <v>0</v>
      </c>
      <c r="W38">
        <f t="shared" si="13"/>
        <v>1</v>
      </c>
      <c r="X38">
        <f t="shared" si="14"/>
        <v>0</v>
      </c>
      <c r="Y38">
        <f t="shared" si="15"/>
        <v>0</v>
      </c>
      <c r="Z38">
        <f t="shared" si="16"/>
        <v>0</v>
      </c>
      <c r="AA38">
        <f t="shared" si="17"/>
        <v>0</v>
      </c>
      <c r="AC38">
        <f t="shared" si="18"/>
        <v>-0.0014511868283189023</v>
      </c>
      <c r="AD38">
        <f t="shared" si="19"/>
        <v>-0.009477675204764939</v>
      </c>
      <c r="AE38">
        <f t="shared" si="20"/>
        <v>-0.006966696968782327</v>
      </c>
      <c r="AF38">
        <f t="shared" si="21"/>
        <v>0.011851883274507188</v>
      </c>
      <c r="AG38">
        <f t="shared" si="22"/>
        <v>0.6790787895859699</v>
      </c>
      <c r="AH38">
        <f t="shared" si="23"/>
        <v>6.228351168147128E-13</v>
      </c>
      <c r="AK38">
        <f t="shared" si="24"/>
        <v>0.0004007261778391502</v>
      </c>
      <c r="AL38">
        <f t="shared" si="25"/>
        <v>0.006975729780932874</v>
      </c>
      <c r="AM38">
        <f t="shared" si="26"/>
        <v>-0.00957343631132386</v>
      </c>
    </row>
    <row r="39" spans="1:39" ht="12.75">
      <c r="A39">
        <v>117</v>
      </c>
      <c r="B39">
        <v>0.990674002686738</v>
      </c>
      <c r="C39">
        <v>0.124971136561524</v>
      </c>
      <c r="D39">
        <v>0.0542884465347485</v>
      </c>
      <c r="E39">
        <v>0.990305</v>
      </c>
      <c r="F39">
        <v>0.123499</v>
      </c>
      <c r="G39">
        <v>0.063592</v>
      </c>
      <c r="I39">
        <f t="shared" si="0"/>
        <v>0.9906740026867389</v>
      </c>
      <c r="J39">
        <f t="shared" si="1"/>
        <v>0.12497113656152412</v>
      </c>
      <c r="K39">
        <f t="shared" si="2"/>
        <v>0.05428844653474855</v>
      </c>
      <c r="L39">
        <f t="shared" si="3"/>
        <v>1</v>
      </c>
      <c r="M39">
        <f t="shared" si="4"/>
        <v>0.9903050304568316</v>
      </c>
      <c r="N39">
        <f t="shared" si="5"/>
        <v>0.12349900379821191</v>
      </c>
      <c r="O39">
        <f t="shared" si="6"/>
        <v>0.06359200195577204</v>
      </c>
      <c r="P39">
        <f t="shared" si="7"/>
        <v>0.9999999999999999</v>
      </c>
      <c r="Q39">
        <f t="shared" si="8"/>
        <v>0.9999555702705742</v>
      </c>
      <c r="R39">
        <f t="shared" si="9"/>
        <v>0.5401023568634394</v>
      </c>
      <c r="T39">
        <f t="shared" si="10"/>
        <v>1</v>
      </c>
      <c r="U39">
        <f t="shared" si="11"/>
        <v>0</v>
      </c>
      <c r="V39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0</v>
      </c>
      <c r="Z39">
        <f t="shared" si="16"/>
        <v>0</v>
      </c>
      <c r="AA39">
        <f t="shared" si="17"/>
        <v>0</v>
      </c>
      <c r="AC39">
        <f t="shared" si="18"/>
        <v>0.0012425956958415614</v>
      </c>
      <c r="AD39">
        <f t="shared" si="19"/>
        <v>-0.009236821417339378</v>
      </c>
      <c r="AE39">
        <f t="shared" si="20"/>
        <v>-0.0014122927781856365</v>
      </c>
      <c r="AF39">
        <f t="shared" si="21"/>
        <v>0.00942642481805582</v>
      </c>
      <c r="AG39">
        <f t="shared" si="22"/>
        <v>0.5401023568628587</v>
      </c>
      <c r="AH39">
        <f t="shared" si="23"/>
        <v>-5.807576641814194E-13</v>
      </c>
      <c r="AK39">
        <f t="shared" si="24"/>
        <v>0.00036897222990728284</v>
      </c>
      <c r="AL39">
        <f t="shared" si="25"/>
        <v>0.001472132763312206</v>
      </c>
      <c r="AM39">
        <f t="shared" si="26"/>
        <v>-0.009303555421023492</v>
      </c>
    </row>
    <row r="40" spans="1:39" ht="12.75">
      <c r="A40">
        <v>118</v>
      </c>
      <c r="B40">
        <v>0.963601611579077</v>
      </c>
      <c r="C40">
        <v>0.245254302579188</v>
      </c>
      <c r="D40">
        <v>0.106406114620355</v>
      </c>
      <c r="E40">
        <v>0.96425</v>
      </c>
      <c r="F40">
        <v>0.23825</v>
      </c>
      <c r="G40">
        <v>0.116015</v>
      </c>
      <c r="I40">
        <f t="shared" si="0"/>
        <v>0.9636016115790778</v>
      </c>
      <c r="J40">
        <f t="shared" si="1"/>
        <v>0.2452543025791882</v>
      </c>
      <c r="K40">
        <f t="shared" si="2"/>
        <v>0.10640611462035508</v>
      </c>
      <c r="L40">
        <f t="shared" si="3"/>
        <v>0.9999999999999999</v>
      </c>
      <c r="M40">
        <f t="shared" si="4"/>
        <v>0.9642497082060294</v>
      </c>
      <c r="N40">
        <f t="shared" si="5"/>
        <v>0.2382499279026046</v>
      </c>
      <c r="O40">
        <f t="shared" si="6"/>
        <v>0.11601496489242674</v>
      </c>
      <c r="P40">
        <f t="shared" si="7"/>
        <v>1</v>
      </c>
      <c r="Q40">
        <f t="shared" si="8"/>
        <v>0.9999290943513006</v>
      </c>
      <c r="R40">
        <f t="shared" si="9"/>
        <v>0.6823082362582807</v>
      </c>
      <c r="T40">
        <f t="shared" si="10"/>
        <v>0</v>
      </c>
      <c r="U40">
        <f t="shared" si="11"/>
        <v>0</v>
      </c>
      <c r="V40">
        <f t="shared" si="12"/>
        <v>0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6"/>
        <v>0</v>
      </c>
      <c r="AA40">
        <f t="shared" si="17"/>
        <v>0</v>
      </c>
      <c r="AC40">
        <f t="shared" si="18"/>
        <v>0.0031019201667452437</v>
      </c>
      <c r="AD40">
        <f t="shared" si="19"/>
        <v>-0.009190142163617826</v>
      </c>
      <c r="AE40">
        <f t="shared" si="20"/>
        <v>-0.006908375212706597</v>
      </c>
      <c r="AF40">
        <f t="shared" si="21"/>
        <v>0.011908243774289553</v>
      </c>
      <c r="AG40">
        <f t="shared" si="22"/>
        <v>0.682308236258663</v>
      </c>
      <c r="AH40">
        <f t="shared" si="23"/>
        <v>3.822497873784414E-13</v>
      </c>
      <c r="AK40">
        <f t="shared" si="24"/>
        <v>-0.0006480966269516442</v>
      </c>
      <c r="AL40">
        <f t="shared" si="25"/>
        <v>0.007004374676583602</v>
      </c>
      <c r="AM40">
        <f t="shared" si="26"/>
        <v>-0.009608850272071659</v>
      </c>
    </row>
    <row r="41" spans="1:39" ht="12.75">
      <c r="A41">
        <v>121</v>
      </c>
      <c r="B41">
        <v>0.860762965283757</v>
      </c>
      <c r="C41">
        <v>0.466980943808055</v>
      </c>
      <c r="D41">
        <v>0.20252386455934</v>
      </c>
      <c r="E41">
        <v>0.861369</v>
      </c>
      <c r="F41">
        <v>0.461585</v>
      </c>
      <c r="G41">
        <v>0.212094</v>
      </c>
      <c r="I41">
        <f t="shared" si="0"/>
        <v>0.860762965283758</v>
      </c>
      <c r="J41">
        <f t="shared" si="1"/>
        <v>0.4669809438080555</v>
      </c>
      <c r="K41">
        <f t="shared" si="2"/>
        <v>0.2025238645593402</v>
      </c>
      <c r="L41">
        <f t="shared" si="3"/>
        <v>1</v>
      </c>
      <c r="M41">
        <f t="shared" si="4"/>
        <v>0.8613685128006319</v>
      </c>
      <c r="N41">
        <f t="shared" si="5"/>
        <v>0.46158473892266805</v>
      </c>
      <c r="O41">
        <f t="shared" si="6"/>
        <v>0.21209388003740232</v>
      </c>
      <c r="P41">
        <f t="shared" si="7"/>
        <v>0.9999999999999999</v>
      </c>
      <c r="Q41">
        <f t="shared" si="8"/>
        <v>0.9999394645443948</v>
      </c>
      <c r="R41">
        <f t="shared" si="9"/>
        <v>0.6304414058273017</v>
      </c>
      <c r="T41">
        <f t="shared" si="10"/>
        <v>0</v>
      </c>
      <c r="U41">
        <f t="shared" si="11"/>
        <v>0</v>
      </c>
      <c r="V41">
        <f t="shared" si="12"/>
        <v>1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6"/>
        <v>0</v>
      </c>
      <c r="AA41">
        <f t="shared" si="17"/>
        <v>0</v>
      </c>
      <c r="AC41">
        <f t="shared" si="18"/>
        <v>0.005561875127545801</v>
      </c>
      <c r="AD41">
        <f t="shared" si="19"/>
        <v>-0.008114877077416593</v>
      </c>
      <c r="AE41">
        <f t="shared" si="20"/>
        <v>-0.0049276324693752205</v>
      </c>
      <c r="AF41">
        <f t="shared" si="21"/>
        <v>0.011003056242209926</v>
      </c>
      <c r="AG41">
        <f t="shared" si="22"/>
        <v>0.6304414058276224</v>
      </c>
      <c r="AH41">
        <f t="shared" si="23"/>
        <v>3.207434318142077E-13</v>
      </c>
      <c r="AK41">
        <f t="shared" si="24"/>
        <v>-0.0006055475168739166</v>
      </c>
      <c r="AL41">
        <f t="shared" si="25"/>
        <v>0.005396204885387446</v>
      </c>
      <c r="AM41">
        <f t="shared" si="26"/>
        <v>-0.009570015478062105</v>
      </c>
    </row>
    <row r="42" spans="1:39" ht="12.75">
      <c r="A42">
        <v>122</v>
      </c>
      <c r="B42">
        <v>0.788304991385858</v>
      </c>
      <c r="C42">
        <v>0.564493568965126</v>
      </c>
      <c r="D42">
        <v>0.244790218663154</v>
      </c>
      <c r="E42">
        <v>0.791556</v>
      </c>
      <c r="F42">
        <v>0.556297</v>
      </c>
      <c r="G42">
        <v>0.252928</v>
      </c>
      <c r="I42">
        <f t="shared" si="0"/>
        <v>0.7883049913858589</v>
      </c>
      <c r="J42">
        <f t="shared" si="1"/>
        <v>0.5644935689651267</v>
      </c>
      <c r="K42">
        <f t="shared" si="2"/>
        <v>0.24479021866315429</v>
      </c>
      <c r="L42">
        <f t="shared" si="3"/>
        <v>1</v>
      </c>
      <c r="M42">
        <f t="shared" si="4"/>
        <v>0.7915560686560145</v>
      </c>
      <c r="N42">
        <f t="shared" si="5"/>
        <v>0.5562970482507048</v>
      </c>
      <c r="O42">
        <f t="shared" si="6"/>
        <v>0.25292802193783936</v>
      </c>
      <c r="P42">
        <f t="shared" si="7"/>
        <v>1</v>
      </c>
      <c r="Q42">
        <f t="shared" si="8"/>
        <v>0.9999280118513123</v>
      </c>
      <c r="R42">
        <f t="shared" si="9"/>
        <v>0.6874968903246238</v>
      </c>
      <c r="T42">
        <f t="shared" si="10"/>
        <v>0</v>
      </c>
      <c r="U42">
        <f t="shared" si="11"/>
        <v>0</v>
      </c>
      <c r="V42">
        <f t="shared" si="12"/>
        <v>0</v>
      </c>
      <c r="W42">
        <f t="shared" si="13"/>
        <v>1</v>
      </c>
      <c r="X42">
        <f t="shared" si="14"/>
        <v>0</v>
      </c>
      <c r="Y42">
        <f t="shared" si="15"/>
        <v>0</v>
      </c>
      <c r="Z42">
        <f t="shared" si="16"/>
        <v>0</v>
      </c>
      <c r="AA42">
        <f t="shared" si="17"/>
        <v>0</v>
      </c>
      <c r="AC42">
        <f t="shared" si="18"/>
        <v>0.006600165712023487</v>
      </c>
      <c r="AD42">
        <f t="shared" si="19"/>
        <v>-0.005619239024498235</v>
      </c>
      <c r="AE42">
        <f t="shared" si="20"/>
        <v>-0.00829657040238796</v>
      </c>
      <c r="AF42">
        <f t="shared" si="21"/>
        <v>0.011998796401406029</v>
      </c>
      <c r="AG42">
        <f t="shared" si="22"/>
        <v>0.6874968903259548</v>
      </c>
      <c r="AH42">
        <f t="shared" si="23"/>
        <v>1.3310463842231002E-12</v>
      </c>
      <c r="AK42">
        <f t="shared" si="24"/>
        <v>-0.003251077270155611</v>
      </c>
      <c r="AL42">
        <f t="shared" si="25"/>
        <v>0.008196520714421895</v>
      </c>
      <c r="AM42">
        <f t="shared" si="26"/>
        <v>-0.00813780327468508</v>
      </c>
    </row>
    <row r="43" spans="20:27" ht="12.75">
      <c r="T43">
        <v>0.525</v>
      </c>
      <c r="U43">
        <v>0.575</v>
      </c>
      <c r="V43">
        <v>0.625</v>
      </c>
      <c r="W43">
        <v>0.675</v>
      </c>
      <c r="X43">
        <v>0.725</v>
      </c>
      <c r="Y43">
        <v>0.775</v>
      </c>
      <c r="Z43">
        <v>0.825</v>
      </c>
      <c r="AA43">
        <v>0.875</v>
      </c>
    </row>
    <row r="44" spans="20:27" ht="12.75">
      <c r="T44">
        <f>SUM(T2:T42)</f>
        <v>3</v>
      </c>
      <c r="U44">
        <f aca="true" t="shared" si="27" ref="U44:AA44">SUM(U2:U42)</f>
        <v>4</v>
      </c>
      <c r="V44">
        <f t="shared" si="27"/>
        <v>7</v>
      </c>
      <c r="W44">
        <f t="shared" si="27"/>
        <v>9</v>
      </c>
      <c r="X44">
        <f t="shared" si="27"/>
        <v>5</v>
      </c>
      <c r="Y44">
        <f t="shared" si="27"/>
        <v>6</v>
      </c>
      <c r="Z44">
        <f t="shared" si="27"/>
        <v>5</v>
      </c>
      <c r="AA44">
        <f t="shared" si="27"/>
        <v>2</v>
      </c>
    </row>
    <row r="45" spans="16:18" ht="12.75">
      <c r="P45" t="s">
        <v>21</v>
      </c>
      <c r="Q45" t="s">
        <v>22</v>
      </c>
      <c r="R45">
        <f>MAX($R$2:R$33,R$34:R$42)</f>
        <v>0.894371914606578</v>
      </c>
    </row>
    <row r="46" spans="16:18" ht="12.75">
      <c r="P46" t="s">
        <v>23</v>
      </c>
      <c r="Q46" t="s">
        <v>22</v>
      </c>
      <c r="R46">
        <f>MIN($R$2:R$33,R$34:R$42)</f>
        <v>0.5012257893687152</v>
      </c>
    </row>
    <row r="47" spans="16:18" ht="12.75">
      <c r="P47" t="s">
        <v>24</v>
      </c>
      <c r="Q47" t="s">
        <v>22</v>
      </c>
      <c r="R47">
        <f>SUM($R$2:R$33,R$34:R$42)/(43-2)</f>
        <v>0.6953092556051954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Crew</dc:creator>
  <cp:keywords/>
  <dc:description/>
  <cp:lastModifiedBy>Mark Tapley</cp:lastModifiedBy>
  <dcterms:created xsi:type="dcterms:W3CDTF">2011-05-31T18:47:23Z</dcterms:created>
  <cp:category/>
  <cp:version/>
  <cp:contentType/>
  <cp:contentStatus/>
</cp:coreProperties>
</file>